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729"/>
  <workbookPr autoCompressPictures="0"/>
  <bookViews>
    <workbookView xWindow="420" yWindow="0" windowWidth="25260" windowHeight="14620" activeTab="4"/>
  </bookViews>
  <sheets>
    <sheet name="表紙" sheetId="1" r:id="rId1"/>
    <sheet name="試験結果" sheetId="2" r:id="rId2"/>
    <sheet name="試験結果偏向用" sheetId="3" r:id="rId3"/>
    <sheet name="Fig-1" sheetId="4" r:id="rId4"/>
    <sheet name="Fig-2" sheetId="9" r:id="rId5"/>
    <sheet name="Fig-3" sheetId="17" r:id="rId6"/>
  </sheets>
  <definedNames>
    <definedName name="_xlnm.Print_Area" localSheetId="3">'Fig-1'!$A$1:$G$54</definedName>
    <definedName name="_xlnm.Print_Area" localSheetId="4">'Fig-2'!$A$1:$T$62</definedName>
    <definedName name="_xlnm.Print_Area" localSheetId="1">試験結果!$A$1:$L$47</definedName>
    <definedName name="_xlnm.Print_Area" localSheetId="0">表紙!$A$1:$I$37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3" i="17" l="1"/>
  <c r="I32" i="17"/>
  <c r="I31" i="17"/>
  <c r="I30" i="17"/>
  <c r="I29" i="17"/>
  <c r="I28" i="17"/>
  <c r="I27" i="17"/>
  <c r="I26" i="17"/>
  <c r="I25" i="17"/>
  <c r="I24" i="17"/>
  <c r="I23" i="17"/>
  <c r="I22" i="17"/>
  <c r="I21" i="17"/>
  <c r="I20" i="17"/>
  <c r="I19" i="17"/>
  <c r="I18" i="17"/>
  <c r="I17" i="17"/>
  <c r="I16" i="17"/>
  <c r="I15" i="17"/>
  <c r="I14" i="17"/>
  <c r="I13" i="17"/>
  <c r="I12" i="17"/>
  <c r="I11" i="17"/>
  <c r="I10" i="17"/>
  <c r="I9" i="17"/>
  <c r="J7" i="2"/>
  <c r="E6" i="4"/>
  <c r="G17" i="4"/>
  <c r="G18" i="4"/>
  <c r="F17" i="4"/>
  <c r="F18" i="4"/>
  <c r="G12" i="4"/>
  <c r="E12" i="4"/>
  <c r="F12" i="4"/>
  <c r="D12" i="4"/>
  <c r="E4" i="4"/>
  <c r="K12" i="4"/>
  <c r="L12" i="4"/>
  <c r="E3" i="9"/>
  <c r="N4" i="9"/>
  <c r="D8" i="9"/>
  <c r="E8" i="9"/>
  <c r="F8" i="9"/>
  <c r="G8" i="9"/>
  <c r="H8" i="9"/>
  <c r="I8" i="9"/>
  <c r="J8" i="9"/>
  <c r="K8" i="9"/>
  <c r="L8" i="9"/>
  <c r="M8" i="9"/>
  <c r="N8" i="9"/>
  <c r="J1" i="2"/>
  <c r="D17" i="4"/>
  <c r="D18" i="4"/>
  <c r="L1" i="3"/>
  <c r="E17" i="4"/>
  <c r="E18" i="4"/>
</calcChain>
</file>

<file path=xl/sharedStrings.xml><?xml version="1.0" encoding="utf-8"?>
<sst xmlns="http://schemas.openxmlformats.org/spreadsheetml/2006/main" count="151" uniqueCount="130">
  <si>
    <t>御得意先</t>
    <rPh sb="3" eb="4">
      <t>サキ</t>
    </rPh>
    <phoneticPr fontId="14"/>
  </si>
  <si>
    <t>品名</t>
    <rPh sb="0" eb="2">
      <t>ヒンメイ</t>
    </rPh>
    <phoneticPr fontId="14"/>
  </si>
  <si>
    <t>型名</t>
    <rPh sb="0" eb="2">
      <t>カタメイ</t>
    </rPh>
    <phoneticPr fontId="14"/>
  </si>
  <si>
    <t>備品番号</t>
    <rPh sb="0" eb="2">
      <t>ビヒン</t>
    </rPh>
    <rPh sb="2" eb="4">
      <t>バンゴウ</t>
    </rPh>
    <phoneticPr fontId="14"/>
  </si>
  <si>
    <t>試験場所</t>
    <rPh sb="0" eb="2">
      <t>シケン</t>
    </rPh>
    <rPh sb="2" eb="4">
      <t>バショ</t>
    </rPh>
    <phoneticPr fontId="14"/>
  </si>
  <si>
    <t>高エネルギー加速器研究機構　　殿</t>
    <rPh sb="0" eb="1">
      <t>コウ</t>
    </rPh>
    <rPh sb="6" eb="9">
      <t>カソクキ</t>
    </rPh>
    <rPh sb="9" eb="11">
      <t>ケンキュウ</t>
    </rPh>
    <rPh sb="11" eb="13">
      <t>キコウ</t>
    </rPh>
    <rPh sb="15" eb="16">
      <t>ドノ</t>
    </rPh>
    <phoneticPr fontId="14"/>
  </si>
  <si>
    <t>　磁場測定試験成績書　</t>
    <rPh sb="1" eb="3">
      <t>ジバ</t>
    </rPh>
    <rPh sb="3" eb="5">
      <t>ソクテイ</t>
    </rPh>
    <rPh sb="5" eb="7">
      <t>シケン</t>
    </rPh>
    <rPh sb="7" eb="9">
      <t>セイセキ</t>
    </rPh>
    <rPh sb="9" eb="10">
      <t>ショ</t>
    </rPh>
    <phoneticPr fontId="14"/>
  </si>
  <si>
    <t>直流抵抗</t>
    <rPh sb="0" eb="2">
      <t>チョクリュウ</t>
    </rPh>
    <rPh sb="2" eb="4">
      <t>テイコウ</t>
    </rPh>
    <phoneticPr fontId="14"/>
  </si>
  <si>
    <t>温度</t>
    <rPh sb="0" eb="2">
      <t>オンド</t>
    </rPh>
    <phoneticPr fontId="14"/>
  </si>
  <si>
    <t>通電前</t>
    <rPh sb="0" eb="2">
      <t>ツウデン</t>
    </rPh>
    <rPh sb="2" eb="3">
      <t>マエ</t>
    </rPh>
    <phoneticPr fontId="14"/>
  </si>
  <si>
    <t>通電後</t>
    <rPh sb="0" eb="2">
      <t>ツウデン</t>
    </rPh>
    <rPh sb="2" eb="3">
      <t>ゴ</t>
    </rPh>
    <phoneticPr fontId="14"/>
  </si>
  <si>
    <t>通電テスト</t>
    <rPh sb="0" eb="2">
      <t>ツウデン</t>
    </rPh>
    <phoneticPr fontId="14"/>
  </si>
  <si>
    <t>電流電圧特性</t>
    <rPh sb="0" eb="2">
      <t>デンリュウ</t>
    </rPh>
    <rPh sb="2" eb="4">
      <t>デンアツ</t>
    </rPh>
    <rPh sb="4" eb="6">
      <t>トクセイ</t>
    </rPh>
    <phoneticPr fontId="14"/>
  </si>
  <si>
    <t>電流値</t>
    <rPh sb="0" eb="3">
      <t>デンリュウチ</t>
    </rPh>
    <phoneticPr fontId="14"/>
  </si>
  <si>
    <t>水圧流量特性</t>
    <rPh sb="0" eb="2">
      <t>スイアツ</t>
    </rPh>
    <rPh sb="2" eb="4">
      <t>リュウリョウ</t>
    </rPh>
    <rPh sb="4" eb="6">
      <t>トクセイ</t>
    </rPh>
    <phoneticPr fontId="14"/>
  </si>
  <si>
    <t>検　査　項　目</t>
    <rPh sb="0" eb="1">
      <t>ケン</t>
    </rPh>
    <rPh sb="2" eb="3">
      <t>ジャ</t>
    </rPh>
    <rPh sb="4" eb="5">
      <t>コウ</t>
    </rPh>
    <rPh sb="6" eb="7">
      <t>メ</t>
    </rPh>
    <phoneticPr fontId="14"/>
  </si>
  <si>
    <t>検　査　結　果</t>
    <rPh sb="0" eb="1">
      <t>ケン</t>
    </rPh>
    <rPh sb="2" eb="3">
      <t>ジャ</t>
    </rPh>
    <rPh sb="4" eb="5">
      <t>ケツ</t>
    </rPh>
    <rPh sb="6" eb="7">
      <t>カ</t>
    </rPh>
    <phoneticPr fontId="14"/>
  </si>
  <si>
    <t>仕　　　様　　　値</t>
    <rPh sb="0" eb="1">
      <t>ツカ</t>
    </rPh>
    <rPh sb="4" eb="5">
      <t>サマ</t>
    </rPh>
    <rPh sb="8" eb="9">
      <t>チ</t>
    </rPh>
    <phoneticPr fontId="14"/>
  </si>
  <si>
    <t>　試験結果　</t>
    <rPh sb="1" eb="3">
      <t>シケン</t>
    </rPh>
    <rPh sb="3" eb="5">
      <t>ケッカ</t>
    </rPh>
    <phoneticPr fontId="14"/>
  </si>
  <si>
    <t>製造番号</t>
    <rPh sb="0" eb="2">
      <t>セイゾウ</t>
    </rPh>
    <rPh sb="2" eb="4">
      <t>バンゴウ</t>
    </rPh>
    <phoneticPr fontId="14"/>
  </si>
  <si>
    <t>電　　流</t>
    <rPh sb="0" eb="1">
      <t>デン</t>
    </rPh>
    <rPh sb="3" eb="4">
      <t>ナガレ</t>
    </rPh>
    <phoneticPr fontId="14"/>
  </si>
  <si>
    <t>励磁特性</t>
    <rPh sb="0" eb="1">
      <t>レイ</t>
    </rPh>
    <rPh sb="1" eb="2">
      <t>ジ</t>
    </rPh>
    <rPh sb="2" eb="4">
      <t>トクセイ</t>
    </rPh>
    <phoneticPr fontId="14"/>
  </si>
  <si>
    <t>測定位置</t>
    <rPh sb="0" eb="2">
      <t>ソクテイ</t>
    </rPh>
    <rPh sb="2" eb="4">
      <t>イチ</t>
    </rPh>
    <phoneticPr fontId="14"/>
  </si>
  <si>
    <t>型</t>
    <rPh sb="0" eb="1">
      <t>カタ</t>
    </rPh>
    <phoneticPr fontId="14"/>
  </si>
  <si>
    <t>年</t>
    <rPh sb="0" eb="1">
      <t>ネン</t>
    </rPh>
    <phoneticPr fontId="14"/>
  </si>
  <si>
    <t>月</t>
    <rPh sb="0" eb="1">
      <t>ガツ</t>
    </rPh>
    <phoneticPr fontId="14"/>
  </si>
  <si>
    <t>日</t>
    <rPh sb="0" eb="1">
      <t>ヒ</t>
    </rPh>
    <phoneticPr fontId="14"/>
  </si>
  <si>
    <t>電磁石通電テスト</t>
    <rPh sb="0" eb="3">
      <t>デンジシャク</t>
    </rPh>
    <rPh sb="3" eb="5">
      <t>ツウデン</t>
    </rPh>
    <phoneticPr fontId="14"/>
  </si>
  <si>
    <t>ＤＣ電流値（Ａ）</t>
    <rPh sb="2" eb="5">
      <t>デンリュウチ</t>
    </rPh>
    <phoneticPr fontId="14"/>
  </si>
  <si>
    <t>流量（Ｌ／ｍｉｎ）</t>
    <rPh sb="0" eb="2">
      <t>リュウリョウ</t>
    </rPh>
    <phoneticPr fontId="14"/>
  </si>
  <si>
    <t>水温　ＩＮ（℃）</t>
    <rPh sb="0" eb="2">
      <t>スイオン</t>
    </rPh>
    <phoneticPr fontId="14"/>
  </si>
  <si>
    <t>コイル平均動作温度（℃）</t>
    <rPh sb="3" eb="5">
      <t>ヘイキン</t>
    </rPh>
    <rPh sb="5" eb="7">
      <t>ドウサ</t>
    </rPh>
    <rPh sb="7" eb="9">
      <t>オンド</t>
    </rPh>
    <phoneticPr fontId="14"/>
  </si>
  <si>
    <t>コイル温度上昇（℃）</t>
    <rPh sb="3" eb="5">
      <t>オンド</t>
    </rPh>
    <rPh sb="5" eb="7">
      <t>ジョウショウ</t>
    </rPh>
    <phoneticPr fontId="14"/>
  </si>
  <si>
    <t>型電磁石</t>
    <rPh sb="0" eb="1">
      <t>カタ</t>
    </rPh>
    <rPh sb="1" eb="4">
      <t>デンジシャク</t>
    </rPh>
    <phoneticPr fontId="14"/>
  </si>
  <si>
    <t>ｍΩ</t>
    <phoneticPr fontId="14"/>
  </si>
  <si>
    <t>℃</t>
    <phoneticPr fontId="14"/>
  </si>
  <si>
    <t>ｍΩ</t>
    <phoneticPr fontId="14"/>
  </si>
  <si>
    <t>ｍΩ</t>
    <phoneticPr fontId="14"/>
  </si>
  <si>
    <t>インダクタンス</t>
    <phoneticPr fontId="14"/>
  </si>
  <si>
    <t>ウォーターハンマーテスト</t>
    <phoneticPr fontId="14"/>
  </si>
  <si>
    <t>Ａ</t>
    <phoneticPr fontId="14"/>
  </si>
  <si>
    <t>№</t>
    <phoneticPr fontId="14"/>
  </si>
  <si>
    <t>Ｚ＝</t>
    <phoneticPr fontId="14"/>
  </si>
  <si>
    <t>ＤＣ電圧値（Ｖ）　Total</t>
    <rPh sb="2" eb="5">
      <t>デンアツチ</t>
    </rPh>
    <phoneticPr fontId="14"/>
  </si>
  <si>
    <t>室温（℃）</t>
    <rPh sb="0" eb="2">
      <t>シツオン</t>
    </rPh>
    <phoneticPr fontId="14"/>
  </si>
  <si>
    <t>№</t>
    <phoneticPr fontId="14"/>
  </si>
  <si>
    <t>ＤＣ</t>
    <phoneticPr fontId="14"/>
  </si>
  <si>
    <t>Ａ</t>
    <phoneticPr fontId="14"/>
  </si>
  <si>
    <t>Ｘ＝</t>
    <phoneticPr fontId="14"/>
  </si>
  <si>
    <t>水温　ＯＵＴ（℃）</t>
    <rPh sb="0" eb="2">
      <t>スイオン</t>
    </rPh>
    <phoneticPr fontId="14"/>
  </si>
  <si>
    <t>型電磁石</t>
    <rPh sb="0" eb="1">
      <t>ガタ</t>
    </rPh>
    <rPh sb="1" eb="4">
      <t>デンジシャク</t>
    </rPh>
    <phoneticPr fontId="14"/>
  </si>
  <si>
    <t>ｍΩ）</t>
    <phoneticPr fontId="14"/>
  </si>
  <si>
    <t>電磁石通水テスト</t>
    <rPh sb="0" eb="3">
      <t>デンジシャク</t>
    </rPh>
    <rPh sb="3" eb="4">
      <t>ツウデン</t>
    </rPh>
    <rPh sb="4" eb="5">
      <t>スイ</t>
    </rPh>
    <phoneticPr fontId="14"/>
  </si>
  <si>
    <t>(株）NECトーキン</t>
    <rPh sb="1" eb="2">
      <t>カブ</t>
    </rPh>
    <phoneticPr fontId="14"/>
  </si>
  <si>
    <t>20℃時</t>
    <rPh sb="3" eb="4">
      <t>ジ</t>
    </rPh>
    <phoneticPr fontId="14"/>
  </si>
  <si>
    <t>ＬＣＲメーターにて</t>
    <phoneticPr fontId="14"/>
  </si>
  <si>
    <t>磁場強度</t>
    <rPh sb="0" eb="2">
      <t>ジバ</t>
    </rPh>
    <rPh sb="2" eb="4">
      <t>キョウド</t>
    </rPh>
    <phoneticPr fontId="14"/>
  </si>
  <si>
    <t>磁束密度</t>
    <rPh sb="0" eb="2">
      <t>ジソク</t>
    </rPh>
    <rPh sb="2" eb="4">
      <t>ミツド</t>
    </rPh>
    <phoneticPr fontId="14"/>
  </si>
  <si>
    <t>絶縁抵抗　　　　　　　　　</t>
    <rPh sb="0" eb="2">
      <t>ゼツエン</t>
    </rPh>
    <rPh sb="2" eb="4">
      <t>テイコウ</t>
    </rPh>
    <phoneticPr fontId="14"/>
  </si>
  <si>
    <t>&gt;2000</t>
    <phoneticPr fontId="14"/>
  </si>
  <si>
    <t>MΩ</t>
    <phoneticPr fontId="14"/>
  </si>
  <si>
    <t>MΩ</t>
    <phoneticPr fontId="14"/>
  </si>
  <si>
    <t>MΩ</t>
    <phoneticPr fontId="14"/>
  </si>
  <si>
    <t>Ｙ＝0</t>
    <phoneticPr fontId="14"/>
  </si>
  <si>
    <t>T</t>
    <phoneticPr fontId="14"/>
  </si>
  <si>
    <t>100Ａ毎測定</t>
    <rPh sb="4" eb="5">
      <t>マイ</t>
    </rPh>
    <rPh sb="5" eb="7">
      <t>ソクテイ</t>
    </rPh>
    <phoneticPr fontId="14"/>
  </si>
  <si>
    <t>MPa</t>
  </si>
  <si>
    <t>圧力損失（MPa）</t>
    <rPh sb="0" eb="2">
      <t>アツリョク</t>
    </rPh>
    <rPh sb="2" eb="4">
      <t>ソンシツ</t>
    </rPh>
    <phoneticPr fontId="14"/>
  </si>
  <si>
    <t>水圧　ＯＵＴ（MPa）</t>
    <rPh sb="0" eb="2">
      <t>スイアツ</t>
    </rPh>
    <phoneticPr fontId="14"/>
  </si>
  <si>
    <t>水圧　ＩＮ（MPa）</t>
    <rPh sb="0" eb="2">
      <t>スイアツ</t>
    </rPh>
    <phoneticPr fontId="14"/>
  </si>
  <si>
    <t>　　  1．主コイル　－　鉄心間</t>
    <rPh sb="6" eb="7">
      <t>シュ</t>
    </rPh>
    <rPh sb="13" eb="14">
      <t>テツ</t>
    </rPh>
    <rPh sb="14" eb="15">
      <t>シン</t>
    </rPh>
    <rPh sb="15" eb="16">
      <t>カン</t>
    </rPh>
    <phoneticPr fontId="14"/>
  </si>
  <si>
    <t>　　　2．鉄　　心　－　ヘッダー間</t>
    <rPh sb="5" eb="6">
      <t>テツ</t>
    </rPh>
    <rPh sb="8" eb="9">
      <t>シン</t>
    </rPh>
    <rPh sb="16" eb="17">
      <t>カン</t>
    </rPh>
    <phoneticPr fontId="14"/>
  </si>
  <si>
    <t>　　　3．主コイル　－　ヘッダー間</t>
    <rPh sb="5" eb="6">
      <t>シュ</t>
    </rPh>
    <rPh sb="16" eb="17">
      <t>カン</t>
    </rPh>
    <phoneticPr fontId="14"/>
  </si>
  <si>
    <t>1．　　電流値</t>
    <rPh sb="4" eb="7">
      <t>デンリュウチ</t>
    </rPh>
    <phoneticPr fontId="14"/>
  </si>
  <si>
    <t>2．　　圧力損失</t>
    <rPh sb="4" eb="6">
      <t>アツリョク</t>
    </rPh>
    <rPh sb="6" eb="8">
      <t>ソンシツ</t>
    </rPh>
    <phoneticPr fontId="14"/>
  </si>
  <si>
    <t>2．０ＵＴバルブをＳｈｕｔ－０ｐｅｎ　　20回</t>
    <phoneticPr fontId="14"/>
  </si>
  <si>
    <t>1　ＫＨｚ</t>
    <phoneticPr fontId="14"/>
  </si>
  <si>
    <t>Ｒ20℃＝</t>
    <phoneticPr fontId="14"/>
  </si>
  <si>
    <t>120 Ｈｚ</t>
    <phoneticPr fontId="14"/>
  </si>
  <si>
    <t>Ｆｉｇ－3</t>
    <phoneticPr fontId="14"/>
  </si>
  <si>
    <t>ＦＩｇ－2</t>
    <phoneticPr fontId="14"/>
  </si>
  <si>
    <t>ＦＩｇ－1</t>
    <phoneticPr fontId="14"/>
  </si>
  <si>
    <t>（直流抵抗　 Ｒ20＝</t>
    <rPh sb="1" eb="3">
      <t>チョクリュウ</t>
    </rPh>
    <rPh sb="3" eb="5">
      <t>テイコウ</t>
    </rPh>
    <phoneticPr fontId="14"/>
  </si>
  <si>
    <t xml:space="preserve">    ＤＣ1000Ｖメガーにて約30秒後</t>
    <rPh sb="16" eb="17">
      <t>ヤク</t>
    </rPh>
    <rPh sb="19" eb="21">
      <t>ビョウゴ</t>
    </rPh>
    <phoneticPr fontId="14"/>
  </si>
  <si>
    <t xml:space="preserve"> 20℃換算</t>
    <rPh sb="4" eb="6">
      <t>カンサン</t>
    </rPh>
    <phoneticPr fontId="14"/>
  </si>
  <si>
    <t xml:space="preserve">   1.5MPa通水時、漏水無き事</t>
    <rPh sb="9" eb="11">
      <t>ツウスイ</t>
    </rPh>
    <rPh sb="11" eb="12">
      <t>ジ</t>
    </rPh>
    <rPh sb="13" eb="15">
      <t>ロウスイ</t>
    </rPh>
    <rPh sb="15" eb="16">
      <t>ナ</t>
    </rPh>
    <rPh sb="17" eb="18">
      <t>コト</t>
    </rPh>
    <phoneticPr fontId="14"/>
  </si>
  <si>
    <t>極性</t>
    <rPh sb="0" eb="2">
      <t>キョクセイ</t>
    </rPh>
    <phoneticPr fontId="14"/>
  </si>
  <si>
    <t>配線は以下の通りとする</t>
    <rPh sb="0" eb="2">
      <t>ハイセン</t>
    </rPh>
    <rPh sb="3" eb="5">
      <t>イカ</t>
    </rPh>
    <rPh sb="6" eb="7">
      <t>トオ</t>
    </rPh>
    <phoneticPr fontId="14"/>
  </si>
  <si>
    <t>良・否</t>
    <rPh sb="0" eb="1">
      <t>リョウ</t>
    </rPh>
    <rPh sb="2" eb="3">
      <t>ヒ</t>
    </rPh>
    <phoneticPr fontId="14"/>
  </si>
  <si>
    <t xml:space="preserve"> mＨ</t>
    <phoneticPr fontId="14"/>
  </si>
  <si>
    <t>　端末側より見て</t>
  </si>
  <si>
    <t>電源出力</t>
    <rPh sb="0" eb="2">
      <t>デンゲン</t>
    </rPh>
    <rPh sb="2" eb="4">
      <t>シュツリョク</t>
    </rPh>
    <phoneticPr fontId="14"/>
  </si>
  <si>
    <t>mＨ</t>
    <phoneticPr fontId="14"/>
  </si>
  <si>
    <t>速報</t>
    <rPh sb="0" eb="2">
      <t>ソクホウ</t>
    </rPh>
    <phoneticPr fontId="14"/>
  </si>
  <si>
    <t>Fig-1</t>
    <phoneticPr fontId="14"/>
  </si>
  <si>
    <t>Fig-2</t>
    <phoneticPr fontId="14"/>
  </si>
  <si>
    <t>偏向電磁石</t>
    <rPh sb="0" eb="2">
      <t>ヘンコウ</t>
    </rPh>
    <rPh sb="2" eb="5">
      <t>デンジシャク</t>
    </rPh>
    <phoneticPr fontId="14"/>
  </si>
  <si>
    <t>1．IN　バルブをＳｈｕｔ－０ｐｅｎ　　20回</t>
    <rPh sb="22" eb="23">
      <t>カイ</t>
    </rPh>
    <phoneticPr fontId="14"/>
  </si>
  <si>
    <t>Ｆｉｇ－1</t>
    <phoneticPr fontId="14"/>
  </si>
  <si>
    <t>―</t>
    <phoneticPr fontId="14"/>
  </si>
  <si>
    <t>上図に示す通りの事</t>
    <phoneticPr fontId="14"/>
  </si>
  <si>
    <t>Fig-3</t>
    <phoneticPr fontId="14"/>
  </si>
  <si>
    <t>励磁特性</t>
    <rPh sb="0" eb="2">
      <t>レイジ</t>
    </rPh>
    <rPh sb="2" eb="4">
      <t>トクセイ</t>
    </rPh>
    <phoneticPr fontId="14"/>
  </si>
  <si>
    <t>電流[A]</t>
    <phoneticPr fontId="14"/>
  </si>
  <si>
    <t>磁場By[T]</t>
    <phoneticPr fontId="14"/>
  </si>
  <si>
    <t xml:space="preserve">200V  2500A </t>
    <phoneticPr fontId="14"/>
  </si>
  <si>
    <t>A</t>
    <phoneticPr fontId="14"/>
  </si>
  <si>
    <t>水圧テスト</t>
    <rPh sb="0" eb="2">
      <t>スイアツ</t>
    </rPh>
    <phoneticPr fontId="14"/>
  </si>
  <si>
    <t>圧力を3.0MPaにて測定</t>
    <rPh sb="0" eb="2">
      <t>アツリョク</t>
    </rPh>
    <rPh sb="11" eb="13">
      <t>ソクテイ</t>
    </rPh>
    <phoneticPr fontId="14"/>
  </si>
  <si>
    <t>測定開始</t>
    <rPh sb="0" eb="2">
      <t>ソクテイ</t>
    </rPh>
    <rPh sb="2" eb="4">
      <t>カイシ</t>
    </rPh>
    <phoneticPr fontId="14"/>
  </si>
  <si>
    <t>測定終了</t>
    <rPh sb="0" eb="2">
      <t>ソクテイ</t>
    </rPh>
    <rPh sb="2" eb="4">
      <t>シュウリョウ</t>
    </rPh>
    <phoneticPr fontId="14"/>
  </si>
  <si>
    <t>9時</t>
    <rPh sb="1" eb="2">
      <t>ジ</t>
    </rPh>
    <phoneticPr fontId="14"/>
  </si>
  <si>
    <t>水温</t>
    <rPh sb="0" eb="2">
      <t>スイオン</t>
    </rPh>
    <phoneticPr fontId="14"/>
  </si>
  <si>
    <t>圧力</t>
    <rPh sb="0" eb="2">
      <t>アツリョク</t>
    </rPh>
    <phoneticPr fontId="14"/>
  </si>
  <si>
    <t>水漏れ</t>
    <rPh sb="0" eb="2">
      <t>ミズモ</t>
    </rPh>
    <phoneticPr fontId="14"/>
  </si>
  <si>
    <t>電流値  0 ～</t>
    <rPh sb="0" eb="3">
      <t>デンリュウチ</t>
    </rPh>
    <phoneticPr fontId="14"/>
  </si>
  <si>
    <t>0～2500  Ａ</t>
    <phoneticPr fontId="14"/>
  </si>
  <si>
    <t>良</t>
    <rPh sb="0" eb="1">
      <t>ヨ</t>
    </rPh>
    <phoneticPr fontId="14"/>
  </si>
  <si>
    <t>S2S D1</t>
    <phoneticPr fontId="14"/>
  </si>
  <si>
    <t>4715-02</t>
    <phoneticPr fontId="14"/>
  </si>
  <si>
    <t>27℃</t>
    <phoneticPr fontId="14"/>
  </si>
  <si>
    <t>14時</t>
    <rPh sb="2" eb="3">
      <t>ジ</t>
    </rPh>
    <phoneticPr fontId="14"/>
  </si>
  <si>
    <t>25℃</t>
    <phoneticPr fontId="14"/>
  </si>
  <si>
    <t>23℃</t>
    <phoneticPr fontId="14"/>
  </si>
  <si>
    <t>3.0MPa</t>
    <phoneticPr fontId="14"/>
  </si>
  <si>
    <t>2.85MPa</t>
    <phoneticPr fontId="14"/>
  </si>
  <si>
    <t>無</t>
    <rPh sb="0" eb="1">
      <t>ム</t>
    </rPh>
    <phoneticPr fontId="14"/>
  </si>
  <si>
    <t>1000  1500  2000  2500</t>
    <phoneticPr fontId="14"/>
  </si>
  <si>
    <t xml:space="preserve">        0～ 1.65   MPa、0.1MPa毎　        　　　　　　　　　　(ＩＮ、OUT差圧)</t>
    <rPh sb="28" eb="29">
      <t>マイ</t>
    </rPh>
    <rPh sb="55" eb="56">
      <t>サ</t>
    </rPh>
    <rPh sb="56" eb="57">
      <t>アツ</t>
    </rPh>
    <phoneticPr fontId="14"/>
  </si>
  <si>
    <t>mT</t>
    <phoneticPr fontId="2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</si>
</sst>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.0"/>
    <numFmt numFmtId="177" formatCode="#,##0.0;[Red]\-#,##0.0"/>
    <numFmt numFmtId="178" formatCode="0.0_);[Red]\(0.0\)"/>
    <numFmt numFmtId="179" formatCode="0.0_ "/>
    <numFmt numFmtId="180" formatCode="0.00_);[Red]\(0.00\)"/>
    <numFmt numFmtId="181" formatCode="#,##0.0000;[Red]\-#,##0.0000"/>
    <numFmt numFmtId="182" formatCode="0.0000"/>
  </numFmts>
  <fonts count="30" x14ac:knownFonts="1">
    <font>
      <sz val="11"/>
      <name val="ＭＳ Ｐゴシック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8">
    <xf numFmtId="0" fontId="0" fillId="0" borderId="0"/>
    <xf numFmtId="38" fontId="13" fillId="0" borderId="0" applyFont="0" applyFill="0" applyBorder="0" applyAlignment="0" applyProtection="0"/>
    <xf numFmtId="0" fontId="28" fillId="0" borderId="0">
      <alignment vertical="center"/>
    </xf>
    <xf numFmtId="0" fontId="12" fillId="0" borderId="0">
      <alignment vertical="center"/>
    </xf>
    <xf numFmtId="38" fontId="11" fillId="0" borderId="0" applyFont="0" applyFill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28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53">
    <xf numFmtId="0" fontId="0" fillId="0" borderId="0" xfId="0"/>
    <xf numFmtId="0" fontId="15" fillId="0" borderId="0" xfId="0" applyFont="1"/>
    <xf numFmtId="0" fontId="16" fillId="0" borderId="0" xfId="0" applyFont="1"/>
    <xf numFmtId="0" fontId="13" fillId="0" borderId="1" xfId="0" applyFont="1" applyBorder="1"/>
    <xf numFmtId="0" fontId="13" fillId="0" borderId="2" xfId="0" applyFont="1" applyBorder="1"/>
    <xf numFmtId="0" fontId="13" fillId="0" borderId="3" xfId="0" applyFont="1" applyBorder="1"/>
    <xf numFmtId="0" fontId="13" fillId="0" borderId="0" xfId="0" applyFont="1"/>
    <xf numFmtId="0" fontId="18" fillId="0" borderId="0" xfId="0" applyFont="1"/>
    <xf numFmtId="0" fontId="18" fillId="0" borderId="4" xfId="0" applyFont="1" applyBorder="1"/>
    <xf numFmtId="0" fontId="18" fillId="0" borderId="0" xfId="0" applyFont="1" applyBorder="1"/>
    <xf numFmtId="0" fontId="18" fillId="0" borderId="5" xfId="0" applyFont="1" applyBorder="1"/>
    <xf numFmtId="0" fontId="20" fillId="0" borderId="5" xfId="0" applyFont="1" applyBorder="1"/>
    <xf numFmtId="0" fontId="20" fillId="0" borderId="0" xfId="0" applyFont="1"/>
    <xf numFmtId="0" fontId="20" fillId="0" borderId="4" xfId="0" applyFont="1" applyBorder="1"/>
    <xf numFmtId="0" fontId="20" fillId="0" borderId="0" xfId="0" applyFont="1" applyBorder="1"/>
    <xf numFmtId="0" fontId="20" fillId="0" borderId="6" xfId="0" applyFont="1" applyBorder="1"/>
    <xf numFmtId="0" fontId="20" fillId="0" borderId="7" xfId="0" applyFont="1" applyBorder="1"/>
    <xf numFmtId="0" fontId="20" fillId="0" borderId="8" xfId="0" applyFont="1" applyBorder="1"/>
    <xf numFmtId="0" fontId="21" fillId="0" borderId="0" xfId="0" applyFont="1" applyBorder="1" applyAlignment="1">
      <alignment horizontal="left" vertical="center"/>
    </xf>
    <xf numFmtId="0" fontId="22" fillId="0" borderId="0" xfId="0" applyFont="1"/>
    <xf numFmtId="0" fontId="19" fillId="0" borderId="0" xfId="0" applyFont="1" applyBorder="1" applyAlignment="1">
      <alignment horizontal="center" vertical="center"/>
    </xf>
    <xf numFmtId="0" fontId="21" fillId="0" borderId="7" xfId="0" applyFont="1" applyBorder="1" applyAlignment="1">
      <alignment horizontal="left" vertical="center"/>
    </xf>
    <xf numFmtId="0" fontId="19" fillId="0" borderId="7" xfId="0" applyFont="1" applyBorder="1" applyAlignment="1">
      <alignment horizontal="right" vertical="center"/>
    </xf>
    <xf numFmtId="0" fontId="19" fillId="0" borderId="0" xfId="0" applyFont="1" applyBorder="1" applyAlignment="1">
      <alignment horizontal="right" vertical="center"/>
    </xf>
    <xf numFmtId="0" fontId="19" fillId="0" borderId="7" xfId="0" applyFont="1" applyBorder="1" applyAlignment="1">
      <alignment horizontal="center" vertical="center"/>
    </xf>
    <xf numFmtId="0" fontId="23" fillId="2" borderId="7" xfId="0" applyFont="1" applyFill="1" applyBorder="1" applyAlignment="1" applyProtection="1">
      <alignment horizontal="center"/>
      <protection locked="0"/>
    </xf>
    <xf numFmtId="0" fontId="23" fillId="2" borderId="7" xfId="0" applyFont="1" applyFill="1" applyBorder="1" applyAlignment="1" applyProtection="1">
      <alignment horizontal="right"/>
      <protection locked="0"/>
    </xf>
    <xf numFmtId="176" fontId="23" fillId="2" borderId="7" xfId="0" applyNumberFormat="1" applyFont="1" applyFill="1" applyBorder="1" applyProtection="1">
      <protection locked="0"/>
    </xf>
    <xf numFmtId="176" fontId="23" fillId="2" borderId="9" xfId="0" applyNumberFormat="1" applyFont="1" applyFill="1" applyBorder="1" applyProtection="1">
      <protection locked="0"/>
    </xf>
    <xf numFmtId="0" fontId="23" fillId="0" borderId="7" xfId="0" applyFont="1" applyBorder="1"/>
    <xf numFmtId="0" fontId="23" fillId="2" borderId="9" xfId="0" applyFont="1" applyFill="1" applyBorder="1" applyAlignment="1" applyProtection="1">
      <alignment horizontal="right"/>
      <protection locked="0"/>
    </xf>
    <xf numFmtId="0" fontId="23" fillId="0" borderId="7" xfId="0" applyFont="1" applyBorder="1" applyAlignment="1">
      <alignment horizontal="center"/>
    </xf>
    <xf numFmtId="0" fontId="23" fillId="2" borderId="0" xfId="0" applyFont="1" applyFill="1" applyBorder="1" applyAlignment="1" applyProtection="1">
      <alignment horizontal="left" vertical="center"/>
      <protection locked="0"/>
    </xf>
    <xf numFmtId="0" fontId="23" fillId="0" borderId="10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Continuous" vertical="center"/>
    </xf>
    <xf numFmtId="0" fontId="23" fillId="0" borderId="0" xfId="0" applyFont="1"/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/>
    </xf>
    <xf numFmtId="0" fontId="23" fillId="0" borderId="4" xfId="0" applyFont="1" applyBorder="1"/>
    <xf numFmtId="176" fontId="23" fillId="0" borderId="0" xfId="0" applyNumberFormat="1" applyFont="1" applyBorder="1"/>
    <xf numFmtId="0" fontId="23" fillId="0" borderId="0" xfId="0" applyFont="1" applyBorder="1"/>
    <xf numFmtId="0" fontId="23" fillId="0" borderId="5" xfId="0" applyFont="1" applyBorder="1"/>
    <xf numFmtId="0" fontId="23" fillId="0" borderId="4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left"/>
    </xf>
    <xf numFmtId="0" fontId="23" fillId="0" borderId="0" xfId="0" applyFont="1" applyBorder="1" applyAlignment="1">
      <alignment horizontal="center"/>
    </xf>
    <xf numFmtId="0" fontId="23" fillId="0" borderId="11" xfId="0" applyFont="1" applyBorder="1" applyAlignment="1">
      <alignment horizontal="center" vertical="top"/>
    </xf>
    <xf numFmtId="0" fontId="23" fillId="0" borderId="11" xfId="0" applyFont="1" applyBorder="1" applyAlignment="1">
      <alignment horizontal="left" vertical="top"/>
    </xf>
    <xf numFmtId="0" fontId="23" fillId="0" borderId="6" xfId="0" applyFont="1" applyBorder="1" applyAlignment="1">
      <alignment horizontal="left" vertical="top"/>
    </xf>
    <xf numFmtId="0" fontId="23" fillId="0" borderId="6" xfId="0" applyFont="1" applyBorder="1"/>
    <xf numFmtId="0" fontId="23" fillId="0" borderId="8" xfId="0" applyFont="1" applyBorder="1"/>
    <xf numFmtId="0" fontId="23" fillId="0" borderId="11" xfId="0" applyFont="1" applyBorder="1" applyAlignment="1">
      <alignment vertical="top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4" xfId="0" applyFont="1" applyBorder="1" applyAlignment="1">
      <alignment horizontal="left" vertical="top"/>
    </xf>
    <xf numFmtId="0" fontId="23" fillId="0" borderId="2" xfId="0" applyFont="1" applyBorder="1"/>
    <xf numFmtId="0" fontId="23" fillId="0" borderId="7" xfId="0" applyFont="1" applyBorder="1" applyAlignment="1">
      <alignment horizontal="distributed"/>
    </xf>
    <xf numFmtId="0" fontId="23" fillId="0" borderId="0" xfId="0" applyFont="1" applyBorder="1" applyAlignment="1">
      <alignment horizontal="distributed"/>
    </xf>
    <xf numFmtId="0" fontId="24" fillId="0" borderId="0" xfId="0" applyFont="1" applyBorder="1"/>
    <xf numFmtId="0" fontId="23" fillId="0" borderId="7" xfId="0" applyFont="1" applyBorder="1" applyAlignment="1">
      <alignment horizontal="left"/>
    </xf>
    <xf numFmtId="0" fontId="24" fillId="0" borderId="4" xfId="0" applyFont="1" applyBorder="1" applyAlignment="1">
      <alignment horizontal="center"/>
    </xf>
    <xf numFmtId="0" fontId="23" fillId="0" borderId="7" xfId="0" applyFont="1" applyBorder="1" applyAlignment="1" applyProtection="1">
      <alignment horizontal="right"/>
      <protection locked="0"/>
    </xf>
    <xf numFmtId="0" fontId="24" fillId="0" borderId="7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3" fillId="0" borderId="9" xfId="0" applyFont="1" applyBorder="1"/>
    <xf numFmtId="0" fontId="23" fillId="0" borderId="4" xfId="0" applyFont="1" applyBorder="1" applyAlignment="1">
      <alignment shrinkToFit="1"/>
    </xf>
    <xf numFmtId="0" fontId="23" fillId="0" borderId="1" xfId="0" applyFont="1" applyBorder="1"/>
    <xf numFmtId="0" fontId="23" fillId="0" borderId="5" xfId="0" applyFont="1" applyFill="1" applyBorder="1"/>
    <xf numFmtId="0" fontId="23" fillId="0" borderId="2" xfId="0" applyFont="1" applyBorder="1" applyAlignment="1">
      <alignment vertical="center"/>
    </xf>
    <xf numFmtId="0" fontId="23" fillId="0" borderId="1" xfId="0" applyFont="1" applyBorder="1" applyAlignment="1">
      <alignment horizontal="left" vertical="top"/>
    </xf>
    <xf numFmtId="0" fontId="23" fillId="0" borderId="0" xfId="0" applyFont="1" applyFill="1"/>
    <xf numFmtId="0" fontId="24" fillId="0" borderId="7" xfId="0" applyFont="1" applyBorder="1" applyAlignment="1">
      <alignment horizontal="right" vertical="center"/>
    </xf>
    <xf numFmtId="0" fontId="24" fillId="0" borderId="0" xfId="0" applyFont="1" applyBorder="1" applyAlignment="1">
      <alignment horizontal="right" vertical="center"/>
    </xf>
    <xf numFmtId="38" fontId="23" fillId="2" borderId="0" xfId="1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</xf>
    <xf numFmtId="0" fontId="16" fillId="0" borderId="0" xfId="0" applyFont="1" applyBorder="1" applyAlignment="1">
      <alignment horizontal="right"/>
    </xf>
    <xf numFmtId="0" fontId="15" fillId="0" borderId="0" xfId="0" applyFont="1" applyAlignment="1"/>
    <xf numFmtId="0" fontId="15" fillId="0" borderId="0" xfId="0" applyFont="1" applyAlignment="1">
      <alignment horizontal="right"/>
    </xf>
    <xf numFmtId="0" fontId="15" fillId="0" borderId="0" xfId="0" applyFont="1" applyFill="1" applyBorder="1"/>
    <xf numFmtId="0" fontId="15" fillId="0" borderId="10" xfId="0" applyFont="1" applyBorder="1"/>
    <xf numFmtId="0" fontId="15" fillId="0" borderId="0" xfId="0" applyFont="1" applyFill="1" applyAlignment="1" applyProtection="1">
      <alignment horizontal="center"/>
      <protection locked="0"/>
    </xf>
    <xf numFmtId="0" fontId="15" fillId="0" borderId="0" xfId="0" applyFont="1" applyFill="1"/>
    <xf numFmtId="3" fontId="15" fillId="2" borderId="10" xfId="0" applyNumberFormat="1" applyFont="1" applyFill="1" applyBorder="1" applyProtection="1">
      <protection locked="0"/>
    </xf>
    <xf numFmtId="38" fontId="15" fillId="2" borderId="10" xfId="1" applyFont="1" applyFill="1" applyBorder="1" applyProtection="1">
      <protection locked="0"/>
    </xf>
    <xf numFmtId="38" fontId="15" fillId="0" borderId="0" xfId="1" applyFont="1" applyFill="1" applyBorder="1" applyProtection="1">
      <protection locked="0"/>
    </xf>
    <xf numFmtId="3" fontId="15" fillId="2" borderId="12" xfId="0" applyNumberFormat="1" applyFont="1" applyFill="1" applyBorder="1" applyProtection="1">
      <protection locked="0"/>
    </xf>
    <xf numFmtId="0" fontId="15" fillId="2" borderId="10" xfId="0" applyFont="1" applyFill="1" applyBorder="1" applyProtection="1">
      <protection locked="0"/>
    </xf>
    <xf numFmtId="0" fontId="15" fillId="0" borderId="0" xfId="0" applyFont="1" applyFill="1" applyBorder="1" applyProtection="1">
      <protection locked="0"/>
    </xf>
    <xf numFmtId="0" fontId="15" fillId="2" borderId="12" xfId="0" applyFont="1" applyFill="1" applyBorder="1" applyProtection="1">
      <protection locked="0"/>
    </xf>
    <xf numFmtId="0" fontId="15" fillId="0" borderId="10" xfId="0" applyFont="1" applyBorder="1" applyProtection="1"/>
    <xf numFmtId="0" fontId="15" fillId="0" borderId="0" xfId="0" applyFont="1" applyFill="1" applyBorder="1" applyProtection="1"/>
    <xf numFmtId="0" fontId="15" fillId="0" borderId="12" xfId="0" applyFont="1" applyBorder="1"/>
    <xf numFmtId="176" fontId="15" fillId="0" borderId="10" xfId="0" applyNumberFormat="1" applyFont="1" applyBorder="1"/>
    <xf numFmtId="0" fontId="15" fillId="0" borderId="12" xfId="0" applyFont="1" applyBorder="1" applyProtection="1"/>
    <xf numFmtId="0" fontId="26" fillId="0" borderId="0" xfId="0" applyFont="1" applyFill="1" applyAlignment="1" applyProtection="1">
      <alignment horizontal="left"/>
    </xf>
    <xf numFmtId="0" fontId="23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15" fillId="0" borderId="10" xfId="0" applyFont="1" applyBorder="1" applyAlignment="1">
      <alignment shrinkToFit="1"/>
    </xf>
    <xf numFmtId="0" fontId="25" fillId="0" borderId="0" xfId="0" applyFont="1"/>
    <xf numFmtId="179" fontId="15" fillId="2" borderId="10" xfId="0" applyNumberFormat="1" applyFont="1" applyFill="1" applyBorder="1" applyProtection="1">
      <protection locked="0"/>
    </xf>
    <xf numFmtId="178" fontId="15" fillId="2" borderId="10" xfId="0" applyNumberFormat="1" applyFont="1" applyFill="1" applyBorder="1" applyProtection="1">
      <protection locked="0"/>
    </xf>
    <xf numFmtId="178" fontId="15" fillId="0" borderId="10" xfId="0" applyNumberFormat="1" applyFont="1" applyBorder="1" applyProtection="1"/>
    <xf numFmtId="178" fontId="15" fillId="2" borderId="10" xfId="0" applyNumberFormat="1" applyFont="1" applyFill="1" applyBorder="1" applyProtection="1"/>
    <xf numFmtId="0" fontId="26" fillId="0" borderId="0" xfId="0" applyFont="1" applyAlignment="1">
      <alignment horizontal="center" vertical="center"/>
    </xf>
    <xf numFmtId="0" fontId="26" fillId="0" borderId="0" xfId="0" applyFont="1"/>
    <xf numFmtId="0" fontId="23" fillId="0" borderId="3" xfId="0" applyFont="1" applyBorder="1"/>
    <xf numFmtId="0" fontId="23" fillId="0" borderId="0" xfId="0" applyFont="1" applyBorder="1" applyAlignment="1">
      <alignment horizontal="left" vertical="top"/>
    </xf>
    <xf numFmtId="0" fontId="23" fillId="0" borderId="5" xfId="0" applyFont="1" applyBorder="1" applyAlignment="1">
      <alignment horizontal="center" vertical="center" shrinkToFit="1"/>
    </xf>
    <xf numFmtId="0" fontId="23" fillId="0" borderId="0" xfId="0" applyFont="1" applyBorder="1" applyAlignment="1">
      <alignment vertical="center"/>
    </xf>
    <xf numFmtId="56" fontId="23" fillId="0" borderId="4" xfId="0" applyNumberFormat="1" applyFont="1" applyBorder="1" applyAlignment="1">
      <alignment horizontal="center"/>
    </xf>
    <xf numFmtId="38" fontId="23" fillId="2" borderId="7" xfId="1" applyNumberFormat="1" applyFont="1" applyFill="1" applyBorder="1" applyAlignment="1" applyProtection="1">
      <alignment horizontal="right"/>
      <protection locked="0"/>
    </xf>
    <xf numFmtId="38" fontId="23" fillId="2" borderId="9" xfId="1" applyFont="1" applyFill="1" applyBorder="1" applyAlignment="1" applyProtection="1">
      <alignment horizontal="right"/>
      <protection locked="0"/>
    </xf>
    <xf numFmtId="177" fontId="23" fillId="2" borderId="9" xfId="1" applyNumberFormat="1" applyFont="1" applyFill="1" applyBorder="1" applyAlignment="1" applyProtection="1">
      <alignment horizontal="right"/>
      <protection locked="0"/>
    </xf>
    <xf numFmtId="0" fontId="15" fillId="0" borderId="0" xfId="0" applyFont="1" applyBorder="1"/>
    <xf numFmtId="179" fontId="15" fillId="0" borderId="0" xfId="0" applyNumberFormat="1" applyFont="1" applyFill="1" applyBorder="1" applyProtection="1">
      <protection locked="0"/>
    </xf>
    <xf numFmtId="0" fontId="23" fillId="0" borderId="0" xfId="0" applyFont="1" applyBorder="1" applyAlignment="1">
      <alignment horizontal="left" vertical="center"/>
    </xf>
    <xf numFmtId="0" fontId="24" fillId="0" borderId="2" xfId="0" applyFont="1" applyBorder="1" applyAlignment="1">
      <alignment horizontal="center" vertical="center"/>
    </xf>
    <xf numFmtId="0" fontId="27" fillId="0" borderId="0" xfId="0" applyFont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left" vertical="center"/>
      <protection locked="0"/>
    </xf>
    <xf numFmtId="0" fontId="23" fillId="0" borderId="9" xfId="0" applyFont="1" applyFill="1" applyBorder="1" applyAlignment="1">
      <alignment horizontal="right"/>
    </xf>
    <xf numFmtId="0" fontId="23" fillId="0" borderId="7" xfId="0" applyFont="1" applyFill="1" applyBorder="1" applyAlignment="1" applyProtection="1">
      <alignment horizontal="center"/>
      <protection locked="0"/>
    </xf>
    <xf numFmtId="179" fontId="15" fillId="0" borderId="10" xfId="0" applyNumberFormat="1" applyFont="1" applyBorder="1"/>
    <xf numFmtId="180" fontId="15" fillId="2" borderId="10" xfId="0" applyNumberFormat="1" applyFont="1" applyFill="1" applyBorder="1" applyProtection="1">
      <protection locked="0"/>
    </xf>
    <xf numFmtId="0" fontId="23" fillId="0" borderId="0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6" fillId="0" borderId="0" xfId="0" applyFont="1" applyBorder="1"/>
    <xf numFmtId="180" fontId="15" fillId="0" borderId="10" xfId="0" applyNumberFormat="1" applyFont="1" applyBorder="1" applyProtection="1"/>
    <xf numFmtId="0" fontId="23" fillId="0" borderId="0" xfId="0" applyFont="1" applyBorder="1" applyAlignment="1">
      <alignment vertical="top"/>
    </xf>
    <xf numFmtId="0" fontId="0" fillId="0" borderId="0" xfId="0" applyBorder="1" applyAlignment="1"/>
    <xf numFmtId="0" fontId="0" fillId="0" borderId="7" xfId="0" applyBorder="1" applyAlignment="1"/>
    <xf numFmtId="179" fontId="23" fillId="0" borderId="7" xfId="0" applyNumberFormat="1" applyFont="1" applyBorder="1" applyAlignment="1">
      <alignment horizontal="right"/>
    </xf>
    <xf numFmtId="0" fontId="23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left" vertical="top" wrapText="1"/>
    </xf>
    <xf numFmtId="181" fontId="23" fillId="0" borderId="7" xfId="1" applyNumberFormat="1" applyFont="1" applyFill="1" applyBorder="1" applyAlignment="1" applyProtection="1">
      <alignment horizontal="center"/>
      <protection locked="0"/>
    </xf>
    <xf numFmtId="0" fontId="23" fillId="0" borderId="0" xfId="0" applyFont="1" applyBorder="1" applyAlignment="1"/>
    <xf numFmtId="0" fontId="23" fillId="0" borderId="5" xfId="0" applyFont="1" applyBorder="1" applyAlignment="1"/>
    <xf numFmtId="0" fontId="25" fillId="0" borderId="0" xfId="9" applyFont="1" applyAlignment="1"/>
    <xf numFmtId="0" fontId="28" fillId="0" borderId="0" xfId="13">
      <alignment vertical="center"/>
    </xf>
    <xf numFmtId="0" fontId="28" fillId="0" borderId="10" xfId="13" applyBorder="1">
      <alignment vertical="center"/>
    </xf>
    <xf numFmtId="0" fontId="23" fillId="0" borderId="0" xfId="0" applyFont="1" applyBorder="1" applyAlignment="1">
      <alignment horizontal="center"/>
    </xf>
    <xf numFmtId="0" fontId="23" fillId="0" borderId="0" xfId="0" applyFont="1" applyBorder="1" applyAlignment="1">
      <alignment horizontal="left" vertical="center"/>
    </xf>
    <xf numFmtId="0" fontId="23" fillId="0" borderId="13" xfId="0" applyFont="1" applyBorder="1" applyAlignment="1">
      <alignment horizontal="center" vertical="top"/>
    </xf>
    <xf numFmtId="0" fontId="23" fillId="0" borderId="13" xfId="0" applyFont="1" applyBorder="1" applyAlignment="1">
      <alignment horizontal="left" vertical="top" wrapText="1"/>
    </xf>
    <xf numFmtId="177" fontId="23" fillId="0" borderId="7" xfId="1" applyNumberFormat="1" applyFont="1" applyFill="1" applyBorder="1" applyAlignment="1" applyProtection="1">
      <alignment horizontal="right"/>
      <protection locked="0"/>
    </xf>
    <xf numFmtId="0" fontId="23" fillId="2" borderId="7" xfId="1" applyNumberFormat="1" applyFont="1" applyFill="1" applyBorder="1" applyAlignment="1" applyProtection="1">
      <alignment horizontal="center" vertical="center" wrapText="1"/>
      <protection locked="0"/>
    </xf>
    <xf numFmtId="0" fontId="23" fillId="0" borderId="7" xfId="0" applyNumberFormat="1" applyFont="1" applyBorder="1" applyAlignment="1">
      <alignment wrapText="1"/>
    </xf>
    <xf numFmtId="56" fontId="23" fillId="0" borderId="0" xfId="0" applyNumberFormat="1" applyFont="1" applyBorder="1"/>
    <xf numFmtId="0" fontId="23" fillId="0" borderId="4" xfId="0" applyFont="1" applyFill="1" applyBorder="1" applyAlignment="1">
      <alignment horizontal="center"/>
    </xf>
    <xf numFmtId="0" fontId="23" fillId="0" borderId="6" xfId="0" applyFont="1" applyFill="1" applyBorder="1" applyAlignment="1">
      <alignment horizontal="center"/>
    </xf>
    <xf numFmtId="0" fontId="23" fillId="2" borderId="7" xfId="0" applyFont="1" applyFill="1" applyBorder="1" applyAlignment="1">
      <alignment horizontal="center"/>
    </xf>
    <xf numFmtId="0" fontId="23" fillId="0" borderId="0" xfId="0" applyFont="1" applyAlignment="1">
      <alignment horizontal="right"/>
    </xf>
    <xf numFmtId="0" fontId="23" fillId="0" borderId="7" xfId="0" applyFont="1" applyBorder="1" applyAlignment="1">
      <alignment horizontal="right" vertical="center" wrapText="1"/>
    </xf>
    <xf numFmtId="0" fontId="28" fillId="0" borderId="0" xfId="13" applyBorder="1">
      <alignment vertical="center"/>
    </xf>
    <xf numFmtId="181" fontId="23" fillId="2" borderId="7" xfId="1" applyNumberFormat="1" applyFont="1" applyFill="1" applyBorder="1" applyAlignment="1" applyProtection="1">
      <alignment horizontal="center"/>
      <protection locked="0"/>
    </xf>
    <xf numFmtId="182" fontId="28" fillId="0" borderId="10" xfId="13" applyNumberFormat="1" applyBorder="1">
      <alignment vertical="center"/>
    </xf>
    <xf numFmtId="0" fontId="23" fillId="0" borderId="4" xfId="0" applyFont="1" applyBorder="1" applyAlignment="1"/>
    <xf numFmtId="0" fontId="27" fillId="0" borderId="2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23" fillId="2" borderId="7" xfId="0" applyFont="1" applyFill="1" applyBorder="1" applyAlignment="1" applyProtection="1">
      <alignment horizontal="center"/>
      <protection locked="0"/>
    </xf>
    <xf numFmtId="49" fontId="23" fillId="2" borderId="7" xfId="0" applyNumberFormat="1" applyFont="1" applyFill="1" applyBorder="1" applyAlignment="1" applyProtection="1">
      <alignment horizontal="center"/>
      <protection locked="0"/>
    </xf>
    <xf numFmtId="0" fontId="23" fillId="0" borderId="15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shrinkToFit="1"/>
    </xf>
    <xf numFmtId="0" fontId="23" fillId="0" borderId="3" xfId="0" applyFont="1" applyBorder="1" applyAlignment="1">
      <alignment horizontal="center" vertical="center" shrinkToFit="1"/>
    </xf>
    <xf numFmtId="0" fontId="23" fillId="0" borderId="6" xfId="0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 shrinkToFit="1"/>
    </xf>
    <xf numFmtId="0" fontId="23" fillId="0" borderId="15" xfId="0" applyFont="1" applyBorder="1" applyAlignment="1">
      <alignment horizontal="center" vertical="center" shrinkToFit="1"/>
    </xf>
    <xf numFmtId="0" fontId="23" fillId="0" borderId="12" xfId="0" applyFont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wrapText="1"/>
    </xf>
    <xf numFmtId="9" fontId="23" fillId="0" borderId="0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23" fillId="0" borderId="0" xfId="0" applyFont="1" applyBorder="1" applyAlignment="1">
      <alignment horizontal="left" vertical="center"/>
    </xf>
    <xf numFmtId="0" fontId="23" fillId="0" borderId="5" xfId="0" applyFont="1" applyBorder="1" applyAlignment="1">
      <alignment horizontal="left" vertical="center"/>
    </xf>
    <xf numFmtId="0" fontId="23" fillId="0" borderId="0" xfId="0" applyFont="1" applyBorder="1" applyAlignment="1">
      <alignment vertical="center"/>
    </xf>
    <xf numFmtId="0" fontId="23" fillId="0" borderId="4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3" fillId="0" borderId="10" xfId="0" applyFont="1" applyBorder="1" applyAlignment="1">
      <alignment horizontal="left" vertical="top"/>
    </xf>
    <xf numFmtId="0" fontId="23" fillId="0" borderId="14" xfId="0" applyFont="1" applyBorder="1" applyAlignment="1">
      <alignment horizontal="left" vertical="top"/>
    </xf>
    <xf numFmtId="0" fontId="23" fillId="0" borderId="10" xfId="0" applyFont="1" applyBorder="1" applyAlignment="1">
      <alignment horizontal="center" vertical="top"/>
    </xf>
    <xf numFmtId="0" fontId="23" fillId="0" borderId="14" xfId="0" applyFont="1" applyBorder="1" applyAlignment="1">
      <alignment horizontal="center" vertical="top"/>
    </xf>
    <xf numFmtId="0" fontId="23" fillId="0" borderId="14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top"/>
    </xf>
    <xf numFmtId="0" fontId="23" fillId="0" borderId="14" xfId="0" applyFont="1" applyBorder="1" applyAlignment="1">
      <alignment horizontal="left" vertical="top" wrapText="1"/>
    </xf>
    <xf numFmtId="0" fontId="23" fillId="0" borderId="13" xfId="0" applyFont="1" applyBorder="1" applyAlignment="1">
      <alignment horizontal="left" vertical="top" wrapText="1"/>
    </xf>
    <xf numFmtId="0" fontId="21" fillId="0" borderId="0" xfId="0" applyFont="1" applyBorder="1" applyAlignment="1">
      <alignment horizontal="left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right" shrinkToFit="1"/>
    </xf>
    <xf numFmtId="0" fontId="23" fillId="2" borderId="2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Border="1" applyAlignment="1" applyProtection="1">
      <alignment horizontal="center" vertical="center"/>
      <protection locked="0"/>
    </xf>
    <xf numFmtId="0" fontId="23" fillId="2" borderId="7" xfId="0" applyFont="1" applyFill="1" applyBorder="1" applyAlignment="1">
      <alignment horizontal="center"/>
    </xf>
    <xf numFmtId="0" fontId="23" fillId="2" borderId="8" xfId="0" applyFont="1" applyFill="1" applyBorder="1" applyAlignment="1">
      <alignment horizontal="center"/>
    </xf>
    <xf numFmtId="0" fontId="24" fillId="0" borderId="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3" fillId="0" borderId="13" xfId="0" applyFont="1" applyBorder="1" applyAlignment="1">
      <alignment horizontal="left" vertical="top"/>
    </xf>
    <xf numFmtId="0" fontId="23" fillId="0" borderId="11" xfId="0" applyFont="1" applyBorder="1" applyAlignment="1">
      <alignment horizontal="left" vertical="top"/>
    </xf>
    <xf numFmtId="0" fontId="23" fillId="0" borderId="2" xfId="0" applyFont="1" applyBorder="1" applyAlignment="1"/>
    <xf numFmtId="0" fontId="23" fillId="0" borderId="3" xfId="0" applyFont="1" applyBorder="1" applyAlignment="1"/>
    <xf numFmtId="0" fontId="23" fillId="0" borderId="4" xfId="0" applyFont="1" applyBorder="1" applyAlignment="1">
      <alignment horizontal="center" shrinkToFit="1"/>
    </xf>
    <xf numFmtId="0" fontId="23" fillId="0" borderId="0" xfId="0" applyFont="1" applyBorder="1" applyAlignment="1">
      <alignment horizontal="center" shrinkToFit="1"/>
    </xf>
    <xf numFmtId="0" fontId="23" fillId="0" borderId="5" xfId="0" applyFont="1" applyBorder="1" applyAlignment="1">
      <alignment horizontal="center" shrinkToFit="1"/>
    </xf>
    <xf numFmtId="49" fontId="23" fillId="2" borderId="7" xfId="0" applyNumberFormat="1" applyFont="1" applyFill="1" applyBorder="1" applyAlignment="1" applyProtection="1">
      <alignment horizontal="center" shrinkToFit="1"/>
      <protection locked="0"/>
    </xf>
    <xf numFmtId="0" fontId="23" fillId="0" borderId="11" xfId="0" applyFont="1" applyBorder="1" applyAlignment="1">
      <alignment horizontal="center" vertical="top"/>
    </xf>
    <xf numFmtId="0" fontId="24" fillId="0" borderId="1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27" fillId="0" borderId="0" xfId="0" applyFont="1" applyAlignment="1" applyProtection="1">
      <alignment horizontal="center" vertical="center"/>
    </xf>
    <xf numFmtId="0" fontId="27" fillId="0" borderId="0" xfId="0" applyFont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3" fillId="0" borderId="0" xfId="0" applyFont="1" applyBorder="1" applyAlignment="1">
      <alignment horizontal="right"/>
    </xf>
    <xf numFmtId="0" fontId="15" fillId="0" borderId="10" xfId="0" applyFont="1" applyBorder="1" applyAlignment="1">
      <alignment horizontal="left"/>
    </xf>
    <xf numFmtId="0" fontId="27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Fill="1" applyAlignment="1">
      <alignment horizontal="center"/>
    </xf>
    <xf numFmtId="0" fontId="26" fillId="0" borderId="0" xfId="0" applyFont="1" applyAlignment="1"/>
    <xf numFmtId="0" fontId="26" fillId="0" borderId="0" xfId="9" applyFont="1" applyAlignment="1">
      <alignment horizontal="center"/>
    </xf>
  </cellXfs>
  <cellStyles count="18">
    <cellStyle name="桁区切り" xfId="1" builtinId="6"/>
    <cellStyle name="桁区切り 2" xfId="4"/>
    <cellStyle name="標準" xfId="0" builtinId="0"/>
    <cellStyle name="標準 10" xfId="14"/>
    <cellStyle name="標準 11" xfId="15"/>
    <cellStyle name="標準 12" xfId="16"/>
    <cellStyle name="標準 13" xfId="17"/>
    <cellStyle name="標準 2" xfId="2"/>
    <cellStyle name="標準 2 2" xfId="10"/>
    <cellStyle name="標準 2 2 2" xfId="13"/>
    <cellStyle name="標準 3" xfId="3"/>
    <cellStyle name="標準 3 2" xfId="9"/>
    <cellStyle name="標準 4" xfId="5"/>
    <cellStyle name="標準 5" xfId="6"/>
    <cellStyle name="標準 6" xfId="7"/>
    <cellStyle name="標準 7" xfId="8"/>
    <cellStyle name="標準 8" xfId="11"/>
    <cellStyle name="標準 9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3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電流電圧特性</a:t>
            </a:r>
          </a:p>
        </c:rich>
      </c:tx>
      <c:layout>
        <c:manualLayout>
          <c:xMode val="edge"/>
          <c:yMode val="edge"/>
          <c:x val="0.402426693629929"/>
          <c:y val="0.0268096514745308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401415571284"/>
          <c:y val="0.14745308310992"/>
          <c:w val="0.835187057633974"/>
          <c:h val="0.687667560321716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'Fig-1'!$D$8:$G$8</c:f>
              <c:numCache>
                <c:formatCode>#,##0</c:formatCode>
                <c:ptCount val="4"/>
                <c:pt idx="0">
                  <c:v>1000.0</c:v>
                </c:pt>
                <c:pt idx="1">
                  <c:v>1500.0</c:v>
                </c:pt>
                <c:pt idx="2">
                  <c:v>2000.0</c:v>
                </c:pt>
                <c:pt idx="3">
                  <c:v>2500.0</c:v>
                </c:pt>
              </c:numCache>
            </c:numRef>
          </c:xVal>
          <c:yVal>
            <c:numRef>
              <c:f>'Fig-1'!$D$9:$G$9</c:f>
              <c:numCache>
                <c:formatCode>0.0_);[Red]\(0.0\)</c:formatCode>
                <c:ptCount val="4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4666056"/>
        <c:axId val="2074329752"/>
      </c:scatterChart>
      <c:valAx>
        <c:axId val="20746660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3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電流［</a:t>
                </a:r>
                <a:r>
                  <a:rPr lang="en-US" altLang="en-US"/>
                  <a:t>Ａ］</a:t>
                </a:r>
              </a:p>
            </c:rich>
          </c:tx>
          <c:layout>
            <c:manualLayout>
              <c:xMode val="edge"/>
              <c:yMode val="edge"/>
              <c:x val="0.482305358948433"/>
              <c:y val="0.92091152815013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3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74329752"/>
        <c:crosses val="autoZero"/>
        <c:crossBetween val="midCat"/>
      </c:valAx>
      <c:valAx>
        <c:axId val="2074329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3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電圧［</a:t>
                </a:r>
                <a:r>
                  <a:rPr lang="en-US" altLang="en-US"/>
                  <a:t>Ｖ］</a:t>
                </a:r>
              </a:p>
            </c:rich>
          </c:tx>
          <c:layout>
            <c:manualLayout>
              <c:xMode val="edge"/>
              <c:yMode val="edge"/>
              <c:x val="0.0161779575328615"/>
              <c:y val="0.407506702412869"/>
            </c:manualLayout>
          </c:layout>
          <c:overlay val="0"/>
          <c:spPr>
            <a:noFill/>
            <a:ln w="25400">
              <a:noFill/>
            </a:ln>
          </c:spPr>
        </c:title>
        <c:numFmt formatCode="0.0_);[Red]\(0.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3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74666056"/>
        <c:crosses val="autoZero"/>
        <c:crossBetween val="midCat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.0" l="0.75" r="0.75" t="1.0" header="0.512" footer="0.512"/>
    <c:pageSetup paperSize="9" orientation="landscape" horizontalDpi="360" verticalDpi="36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水圧流量特性</a:t>
            </a:r>
          </a:p>
        </c:rich>
      </c:tx>
      <c:layout>
        <c:manualLayout>
          <c:xMode val="edge"/>
          <c:yMode val="edge"/>
          <c:x val="0.439955588826184"/>
          <c:y val="0.027823240589198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931538619198297"/>
          <c:y val="0.111292962356792"/>
          <c:w val="0.870932492166119"/>
          <c:h val="0.76759410801964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'Fig-2'!$C$8:$N$8</c:f>
              <c:numCache>
                <c:formatCode>0.0_);[Red]\(0.0\)</c:formatCode>
                <c:ptCount val="12"/>
                <c:pt idx="0">
                  <c:v>0.0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1.0</c:v>
                </c:pt>
                <c:pt idx="11" formatCode="0.00_);[Red]\(0.00\)">
                  <c:v>1.1</c:v>
                </c:pt>
              </c:numCache>
            </c:numRef>
          </c:xVal>
          <c:yVal>
            <c:numRef>
              <c:f>'Fig-2'!$C$9:$N$9</c:f>
              <c:numCache>
                <c:formatCode>0.0_);[Red]\(0.0\)</c:formatCode>
                <c:ptCount val="12"/>
                <c:pt idx="0">
                  <c:v>0.0</c:v>
                </c:pt>
                <c:pt idx="1">
                  <c:v>90.0</c:v>
                </c:pt>
                <c:pt idx="2">
                  <c:v>118.0</c:v>
                </c:pt>
                <c:pt idx="3">
                  <c:v>147.0</c:v>
                </c:pt>
                <c:pt idx="4">
                  <c:v>162.0</c:v>
                </c:pt>
                <c:pt idx="5">
                  <c:v>186.0</c:v>
                </c:pt>
                <c:pt idx="6">
                  <c:v>210.0</c:v>
                </c:pt>
                <c:pt idx="7">
                  <c:v>221.0</c:v>
                </c:pt>
                <c:pt idx="8">
                  <c:v>244.0</c:v>
                </c:pt>
                <c:pt idx="9">
                  <c:v>256.0</c:v>
                </c:pt>
                <c:pt idx="10">
                  <c:v>271.0</c:v>
                </c:pt>
                <c:pt idx="11">
                  <c:v>286.0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3664680"/>
        <c:axId val="2078323256"/>
      </c:scatterChart>
      <c:valAx>
        <c:axId val="208366468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3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圧力損失（</a:t>
                </a:r>
                <a:r>
                  <a:rPr lang="en-US" altLang="en-US"/>
                  <a:t>MPa）</a:t>
                </a:r>
              </a:p>
            </c:rich>
          </c:tx>
          <c:layout>
            <c:manualLayout>
              <c:xMode val="edge"/>
              <c:yMode val="edge"/>
              <c:x val="0.460157631170243"/>
              <c:y val="0.93126022913257"/>
            </c:manualLayout>
          </c:layout>
          <c:overlay val="0"/>
          <c:spPr>
            <a:noFill/>
            <a:ln w="25400">
              <a:noFill/>
            </a:ln>
          </c:spPr>
        </c:title>
        <c:numFmt formatCode="0.0_);[Red]\(0.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78323256"/>
        <c:crossesAt val="0.0"/>
        <c:crossBetween val="midCat"/>
      </c:valAx>
      <c:valAx>
        <c:axId val="2078323256"/>
        <c:scaling>
          <c:orientation val="minMax"/>
          <c:min val="0.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3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流量（</a:t>
                </a:r>
                <a:r>
                  <a:rPr lang="en-US" altLang="en-US"/>
                  <a:t>Ｌ／ｍｉｎ）</a:t>
                </a:r>
              </a:p>
            </c:rich>
          </c:tx>
          <c:layout>
            <c:manualLayout>
              <c:xMode val="edge"/>
              <c:yMode val="edge"/>
              <c:x val="0.0235690494014027"/>
              <c:y val="0.399345335515548"/>
            </c:manualLayout>
          </c:layout>
          <c:overlay val="0"/>
          <c:spPr>
            <a:noFill/>
            <a:ln w="25400">
              <a:noFill/>
            </a:ln>
          </c:spPr>
        </c:title>
        <c:numFmt formatCode="0.0_);[Red]\(0.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83664680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.0" l="0.75" r="0.75" t="1.0" header="0.512" footer="0.512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en-US" altLang="ja-JP" sz="2400" b="1">
                <a:latin typeface="Times New Roman"/>
                <a:cs typeface="Times New Roman"/>
              </a:rPr>
              <a:t>Excitation</a:t>
            </a:r>
            <a:r>
              <a:rPr lang="en-US" altLang="ja-JP" sz="2400" b="1" baseline="0">
                <a:latin typeface="Times New Roman"/>
                <a:cs typeface="Times New Roman"/>
              </a:rPr>
              <a:t> curve</a:t>
            </a:r>
            <a:r>
              <a:rPr lang="en-US" altLang="ja-JP" sz="2400" b="1">
                <a:latin typeface="Times New Roman"/>
                <a:cs typeface="Times New Roman"/>
              </a:rPr>
              <a:t> of D1</a:t>
            </a:r>
            <a:endParaRPr lang="ja-JP" altLang="en-US" sz="2400" b="1">
              <a:latin typeface="Times New Roman"/>
              <a:cs typeface="Times New Roman"/>
            </a:endParaRPr>
          </a:p>
        </c:rich>
      </c:tx>
      <c:layout>
        <c:manualLayout>
          <c:xMode val="edge"/>
          <c:yMode val="edge"/>
          <c:x val="0.295703773313225"/>
          <c:y val="0.00137496849951589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1718035967352"/>
          <c:y val="0.0826501965188096"/>
          <c:w val="0.785851780558229"/>
          <c:h val="0.760404267265581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noFill/>
            </a:ln>
          </c:spPr>
          <c:marker>
            <c:symbol val="circle"/>
            <c:size val="7"/>
          </c:marker>
          <c:xVal>
            <c:numRef>
              <c:f>'Fig-3'!$H$9:$H$34</c:f>
              <c:numCache>
                <c:formatCode>General</c:formatCode>
                <c:ptCount val="26"/>
                <c:pt idx="0">
                  <c:v>2500.0</c:v>
                </c:pt>
                <c:pt idx="1">
                  <c:v>2400.0</c:v>
                </c:pt>
                <c:pt idx="2">
                  <c:v>2300.0</c:v>
                </c:pt>
                <c:pt idx="3">
                  <c:v>2200.0</c:v>
                </c:pt>
                <c:pt idx="4">
                  <c:v>2100.0</c:v>
                </c:pt>
                <c:pt idx="5">
                  <c:v>2000.0</c:v>
                </c:pt>
                <c:pt idx="6">
                  <c:v>1900.0</c:v>
                </c:pt>
                <c:pt idx="7">
                  <c:v>1800.0</c:v>
                </c:pt>
                <c:pt idx="8">
                  <c:v>1700.0</c:v>
                </c:pt>
                <c:pt idx="9">
                  <c:v>1600.0</c:v>
                </c:pt>
                <c:pt idx="10">
                  <c:v>1500.0</c:v>
                </c:pt>
                <c:pt idx="11">
                  <c:v>1400.0</c:v>
                </c:pt>
                <c:pt idx="12">
                  <c:v>1300.0</c:v>
                </c:pt>
                <c:pt idx="13">
                  <c:v>1200.0</c:v>
                </c:pt>
                <c:pt idx="14">
                  <c:v>1100.0</c:v>
                </c:pt>
                <c:pt idx="15">
                  <c:v>1000.0</c:v>
                </c:pt>
                <c:pt idx="16">
                  <c:v>900.0</c:v>
                </c:pt>
                <c:pt idx="17">
                  <c:v>800.0</c:v>
                </c:pt>
                <c:pt idx="18">
                  <c:v>700.0</c:v>
                </c:pt>
                <c:pt idx="19">
                  <c:v>600.0</c:v>
                </c:pt>
                <c:pt idx="20">
                  <c:v>500.0</c:v>
                </c:pt>
                <c:pt idx="21">
                  <c:v>400.0</c:v>
                </c:pt>
                <c:pt idx="22">
                  <c:v>300.0</c:v>
                </c:pt>
                <c:pt idx="23">
                  <c:v>200.0</c:v>
                </c:pt>
                <c:pt idx="24">
                  <c:v>150.0</c:v>
                </c:pt>
                <c:pt idx="25">
                  <c:v>0.0</c:v>
                </c:pt>
              </c:numCache>
            </c:numRef>
          </c:xVal>
          <c:yVal>
            <c:numRef>
              <c:f>'Fig-3'!$I$9:$I$34</c:f>
              <c:numCache>
                <c:formatCode>0.0000</c:formatCode>
                <c:ptCount val="26"/>
                <c:pt idx="0">
                  <c:v>1.4754</c:v>
                </c:pt>
                <c:pt idx="1">
                  <c:v>1.4375</c:v>
                </c:pt>
                <c:pt idx="2">
                  <c:v>1.3976</c:v>
                </c:pt>
                <c:pt idx="3">
                  <c:v>1.3551</c:v>
                </c:pt>
                <c:pt idx="4">
                  <c:v>1.3099</c:v>
                </c:pt>
                <c:pt idx="5">
                  <c:v>1.2619</c:v>
                </c:pt>
                <c:pt idx="6">
                  <c:v>1.2121</c:v>
                </c:pt>
                <c:pt idx="7">
                  <c:v>1.1588</c:v>
                </c:pt>
                <c:pt idx="8">
                  <c:v>1.1035</c:v>
                </c:pt>
                <c:pt idx="9">
                  <c:v>1.0454</c:v>
                </c:pt>
                <c:pt idx="10">
                  <c:v>0.9855</c:v>
                </c:pt>
                <c:pt idx="11">
                  <c:v>0.9224</c:v>
                </c:pt>
                <c:pt idx="12">
                  <c:v>0.8577</c:v>
                </c:pt>
                <c:pt idx="13">
                  <c:v>0.7923</c:v>
                </c:pt>
                <c:pt idx="14">
                  <c:v>0.7269</c:v>
                </c:pt>
                <c:pt idx="15">
                  <c:v>0.6611</c:v>
                </c:pt>
                <c:pt idx="16">
                  <c:v>0.5953</c:v>
                </c:pt>
                <c:pt idx="17">
                  <c:v>0.5297</c:v>
                </c:pt>
                <c:pt idx="18">
                  <c:v>0.4632</c:v>
                </c:pt>
                <c:pt idx="19">
                  <c:v>0.398</c:v>
                </c:pt>
                <c:pt idx="20">
                  <c:v>0.3321</c:v>
                </c:pt>
                <c:pt idx="21">
                  <c:v>0.2662</c:v>
                </c:pt>
                <c:pt idx="22">
                  <c:v>0.1998</c:v>
                </c:pt>
                <c:pt idx="23">
                  <c:v>0.1342</c:v>
                </c:pt>
                <c:pt idx="24">
                  <c:v>0.1007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9340056"/>
        <c:axId val="2079346024"/>
      </c:scatterChart>
      <c:valAx>
        <c:axId val="2079340056"/>
        <c:scaling>
          <c:orientation val="minMax"/>
        </c:scaling>
        <c:delete val="0"/>
        <c:axPos val="b"/>
        <c:majorGridlines>
          <c:spPr>
            <a:ln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en-US" altLang="ja-JP" sz="2000" b="1">
                    <a:latin typeface="Times New Roman"/>
                    <a:cs typeface="Times New Roman"/>
                  </a:rPr>
                  <a:t>Current [A]</a:t>
                </a:r>
                <a:endParaRPr lang="en-US" altLang="en-US" sz="2000" b="1">
                  <a:latin typeface="Times New Roman"/>
                  <a:cs typeface="Times New Roman"/>
                </a:endParaRPr>
              </a:p>
            </c:rich>
          </c:tx>
          <c:layout>
            <c:manualLayout>
              <c:xMode val="edge"/>
              <c:yMode val="edge"/>
              <c:x val="0.444097822709601"/>
              <c:y val="0.930376193149916"/>
            </c:manualLayout>
          </c:layout>
          <c:overlay val="0"/>
        </c:title>
        <c:numFmt formatCode="General" sourceLinked="1"/>
        <c:majorTickMark val="in"/>
        <c:minorTickMark val="in"/>
        <c:tickLblPos val="nextTo"/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Times New Roman"/>
                <a:ea typeface="ＭＳ Ｐゴシック"/>
                <a:cs typeface="Times New Roman"/>
              </a:defRPr>
            </a:pPr>
            <a:endParaRPr lang="ja-JP"/>
          </a:p>
        </c:txPr>
        <c:crossAx val="2079346024"/>
        <c:crosses val="autoZero"/>
        <c:crossBetween val="midCat"/>
      </c:valAx>
      <c:valAx>
        <c:axId val="2079346024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en-US" altLang="ja-JP" sz="2000" b="1" baseline="0">
                    <a:latin typeface="Times New Roman"/>
                    <a:cs typeface="Times New Roman"/>
                  </a:rPr>
                  <a:t>Field strength B</a:t>
                </a:r>
                <a:r>
                  <a:rPr lang="en-US" altLang="ja-JP" sz="1800" b="1" baseline="0">
                    <a:latin typeface="Times New Roman"/>
                    <a:cs typeface="Times New Roman"/>
                  </a:rPr>
                  <a:t>y</a:t>
                </a:r>
                <a:r>
                  <a:rPr lang="en-US" altLang="ja-JP" sz="2000" b="1">
                    <a:latin typeface="Times New Roman"/>
                    <a:cs typeface="Times New Roman"/>
                  </a:rPr>
                  <a:t> [T]</a:t>
                </a:r>
                <a:endParaRPr lang="ja-JP" altLang="en-US" sz="2000" b="1">
                  <a:latin typeface="Times New Roman"/>
                  <a:cs typeface="Times New Roman"/>
                </a:endParaRPr>
              </a:p>
            </c:rich>
          </c:tx>
          <c:layout>
            <c:manualLayout>
              <c:xMode val="edge"/>
              <c:yMode val="edge"/>
              <c:x val="0.000240843330579828"/>
              <c:y val="0.239858700986352"/>
            </c:manualLayout>
          </c:layout>
          <c:overlay val="0"/>
        </c:title>
        <c:numFmt formatCode="0.0" sourceLinked="0"/>
        <c:majorTickMark val="in"/>
        <c:minorTickMark val="in"/>
        <c:tickLblPos val="nextTo"/>
        <c:txPr>
          <a:bodyPr/>
          <a:lstStyle/>
          <a:p>
            <a:pPr>
              <a:defRPr sz="2000">
                <a:latin typeface="Times New Roman"/>
                <a:cs typeface="Times New Roman"/>
              </a:defRPr>
            </a:pPr>
            <a:endParaRPr lang="ja-JP"/>
          </a:p>
        </c:txPr>
        <c:crossAx val="2079340056"/>
        <c:crosses val="autoZero"/>
        <c:crossBetween val="midCat"/>
      </c:valAx>
      <c:spPr>
        <a:noFill/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29</xdr:row>
      <xdr:rowOff>0</xdr:rowOff>
    </xdr:from>
    <xdr:to>
      <xdr:col>6</xdr:col>
      <xdr:colOff>238125</xdr:colOff>
      <xdr:row>29</xdr:row>
      <xdr:rowOff>0</xdr:rowOff>
    </xdr:to>
    <xdr:sp macro="" textlink="">
      <xdr:nvSpPr>
        <xdr:cNvPr id="1032" name="Line 8"/>
        <xdr:cNvSpPr>
          <a:spLocks noChangeShapeType="1"/>
        </xdr:cNvSpPr>
      </xdr:nvSpPr>
      <xdr:spPr bwMode="auto">
        <a:xfrm>
          <a:off x="2114550" y="7772400"/>
          <a:ext cx="26955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34</xdr:row>
      <xdr:rowOff>161925</xdr:rowOff>
    </xdr:from>
    <xdr:to>
      <xdr:col>6</xdr:col>
      <xdr:colOff>238125</xdr:colOff>
      <xdr:row>34</xdr:row>
      <xdr:rowOff>161925</xdr:rowOff>
    </xdr:to>
    <xdr:sp macro="" textlink="">
      <xdr:nvSpPr>
        <xdr:cNvPr id="1033" name="Line 9"/>
        <xdr:cNvSpPr>
          <a:spLocks noChangeShapeType="1"/>
        </xdr:cNvSpPr>
      </xdr:nvSpPr>
      <xdr:spPr bwMode="auto">
        <a:xfrm>
          <a:off x="2114550" y="9096375"/>
          <a:ext cx="26955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29</xdr:row>
      <xdr:rowOff>0</xdr:rowOff>
    </xdr:from>
    <xdr:to>
      <xdr:col>2</xdr:col>
      <xdr:colOff>0</xdr:colOff>
      <xdr:row>35</xdr:row>
      <xdr:rowOff>0</xdr:rowOff>
    </xdr:to>
    <xdr:sp macro="" textlink="">
      <xdr:nvSpPr>
        <xdr:cNvPr id="1035" name="Line 11"/>
        <xdr:cNvSpPr>
          <a:spLocks noChangeShapeType="1"/>
        </xdr:cNvSpPr>
      </xdr:nvSpPr>
      <xdr:spPr bwMode="auto">
        <a:xfrm>
          <a:off x="2114550" y="7772400"/>
          <a:ext cx="0" cy="1333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238125</xdr:colOff>
      <xdr:row>28</xdr:row>
      <xdr:rowOff>238125</xdr:rowOff>
    </xdr:from>
    <xdr:to>
      <xdr:col>6</xdr:col>
      <xdr:colOff>238125</xdr:colOff>
      <xdr:row>34</xdr:row>
      <xdr:rowOff>161925</xdr:rowOff>
    </xdr:to>
    <xdr:sp macro="" textlink="">
      <xdr:nvSpPr>
        <xdr:cNvPr id="1036" name="Line 12"/>
        <xdr:cNvSpPr>
          <a:spLocks noChangeShapeType="1"/>
        </xdr:cNvSpPr>
      </xdr:nvSpPr>
      <xdr:spPr bwMode="auto">
        <a:xfrm>
          <a:off x="4810125" y="7762875"/>
          <a:ext cx="0" cy="1333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6</xdr:col>
      <xdr:colOff>238125</xdr:colOff>
      <xdr:row>31</xdr:row>
      <xdr:rowOff>0</xdr:rowOff>
    </xdr:to>
    <xdr:sp macro="" textlink="">
      <xdr:nvSpPr>
        <xdr:cNvPr id="1037" name="Line 13"/>
        <xdr:cNvSpPr>
          <a:spLocks noChangeShapeType="1"/>
        </xdr:cNvSpPr>
      </xdr:nvSpPr>
      <xdr:spPr bwMode="auto">
        <a:xfrm>
          <a:off x="2114550" y="8267700"/>
          <a:ext cx="26955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228600</xdr:colOff>
      <xdr:row>29</xdr:row>
      <xdr:rowOff>0</xdr:rowOff>
    </xdr:from>
    <xdr:to>
      <xdr:col>3</xdr:col>
      <xdr:colOff>228600</xdr:colOff>
      <xdr:row>35</xdr:row>
      <xdr:rowOff>0</xdr:rowOff>
    </xdr:to>
    <xdr:sp macro="" textlink="">
      <xdr:nvSpPr>
        <xdr:cNvPr id="1038" name="Line 14"/>
        <xdr:cNvSpPr>
          <a:spLocks noChangeShapeType="1"/>
        </xdr:cNvSpPr>
      </xdr:nvSpPr>
      <xdr:spPr bwMode="auto">
        <a:xfrm>
          <a:off x="3028950" y="7772400"/>
          <a:ext cx="0" cy="1333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29</xdr:row>
      <xdr:rowOff>0</xdr:rowOff>
    </xdr:from>
    <xdr:to>
      <xdr:col>5</xdr:col>
      <xdr:colOff>0</xdr:colOff>
      <xdr:row>34</xdr:row>
      <xdr:rowOff>161925</xdr:rowOff>
    </xdr:to>
    <xdr:sp macro="" textlink="">
      <xdr:nvSpPr>
        <xdr:cNvPr id="1039" name="Line 15"/>
        <xdr:cNvSpPr>
          <a:spLocks noChangeShapeType="1"/>
        </xdr:cNvSpPr>
      </xdr:nvSpPr>
      <xdr:spPr bwMode="auto">
        <a:xfrm>
          <a:off x="3981450" y="7772400"/>
          <a:ext cx="0" cy="1323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2</xdr:col>
      <xdr:colOff>114300</xdr:colOff>
      <xdr:row>28</xdr:row>
      <xdr:rowOff>219075</xdr:rowOff>
    </xdr:from>
    <xdr:to>
      <xdr:col>3</xdr:col>
      <xdr:colOff>228600</xdr:colOff>
      <xdr:row>30</xdr:row>
      <xdr:rowOff>104775</xdr:rowOff>
    </xdr:to>
    <xdr:sp macro="" textlink="">
      <xdr:nvSpPr>
        <xdr:cNvPr id="1040" name="Text Box 16"/>
        <xdr:cNvSpPr txBox="1">
          <a:spLocks noChangeArrowheads="1"/>
        </xdr:cNvSpPr>
      </xdr:nvSpPr>
      <xdr:spPr bwMode="auto">
        <a:xfrm>
          <a:off x="2228850" y="7743825"/>
          <a:ext cx="800100" cy="381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承　　　　認</a:t>
          </a:r>
          <a:endParaRPr lang="ja-JP" altLang="en-US"/>
        </a:p>
      </xdr:txBody>
    </xdr:sp>
    <xdr:clientData/>
  </xdr:twoCellAnchor>
  <xdr:twoCellAnchor editAs="oneCell">
    <xdr:from>
      <xdr:col>3</xdr:col>
      <xdr:colOff>314325</xdr:colOff>
      <xdr:row>28</xdr:row>
      <xdr:rowOff>228600</xdr:rowOff>
    </xdr:from>
    <xdr:to>
      <xdr:col>4</xdr:col>
      <xdr:colOff>523875</xdr:colOff>
      <xdr:row>30</xdr:row>
      <xdr:rowOff>152400</xdr:rowOff>
    </xdr:to>
    <xdr:sp macro="" textlink="">
      <xdr:nvSpPr>
        <xdr:cNvPr id="1041" name="Text Box 17"/>
        <xdr:cNvSpPr txBox="1">
          <a:spLocks noChangeArrowheads="1"/>
        </xdr:cNvSpPr>
      </xdr:nvSpPr>
      <xdr:spPr bwMode="auto">
        <a:xfrm>
          <a:off x="3114675" y="7753350"/>
          <a:ext cx="800100" cy="419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検　　　　認</a:t>
          </a:r>
          <a:endParaRPr lang="ja-JP" altLang="en-US"/>
        </a:p>
      </xdr:txBody>
    </xdr:sp>
    <xdr:clientData/>
  </xdr:twoCellAnchor>
  <xdr:twoCellAnchor editAs="oneCell">
    <xdr:from>
      <xdr:col>5</xdr:col>
      <xdr:colOff>9525</xdr:colOff>
      <xdr:row>28</xdr:row>
      <xdr:rowOff>219075</xdr:rowOff>
    </xdr:from>
    <xdr:to>
      <xdr:col>6</xdr:col>
      <xdr:colOff>219075</xdr:colOff>
      <xdr:row>30</xdr:row>
      <xdr:rowOff>142875</xdr:rowOff>
    </xdr:to>
    <xdr:sp macro="" textlink="">
      <xdr:nvSpPr>
        <xdr:cNvPr id="1042" name="Text Box 18"/>
        <xdr:cNvSpPr txBox="1">
          <a:spLocks noChangeArrowheads="1"/>
        </xdr:cNvSpPr>
      </xdr:nvSpPr>
      <xdr:spPr bwMode="auto">
        <a:xfrm>
          <a:off x="3990975" y="7743825"/>
          <a:ext cx="800100" cy="419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担　　　　当</a:t>
          </a: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228600</xdr:colOff>
      <xdr:row>23</xdr:row>
      <xdr:rowOff>3175</xdr:rowOff>
    </xdr:from>
    <xdr:to>
      <xdr:col>11</xdr:col>
      <xdr:colOff>485775</xdr:colOff>
      <xdr:row>24</xdr:row>
      <xdr:rowOff>60325</xdr:rowOff>
    </xdr:to>
    <xdr:sp macro="" textlink="">
      <xdr:nvSpPr>
        <xdr:cNvPr id="4" name="Oval 1"/>
        <xdr:cNvSpPr>
          <a:spLocks noChangeArrowheads="1"/>
        </xdr:cNvSpPr>
      </xdr:nvSpPr>
      <xdr:spPr bwMode="auto">
        <a:xfrm>
          <a:off x="5956300" y="9210675"/>
          <a:ext cx="257175" cy="2349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3</xdr:col>
      <xdr:colOff>523875</xdr:colOff>
      <xdr:row>29</xdr:row>
      <xdr:rowOff>142875</xdr:rowOff>
    </xdr:from>
    <xdr:to>
      <xdr:col>4</xdr:col>
      <xdr:colOff>168275</xdr:colOff>
      <xdr:row>29</xdr:row>
      <xdr:rowOff>142875</xdr:rowOff>
    </xdr:to>
    <xdr:sp macro="" textlink="">
      <xdr:nvSpPr>
        <xdr:cNvPr id="5" name="Line 8"/>
        <xdr:cNvSpPr>
          <a:spLocks noChangeShapeType="1"/>
        </xdr:cNvSpPr>
      </xdr:nvSpPr>
      <xdr:spPr bwMode="auto">
        <a:xfrm flipH="1">
          <a:off x="2759075" y="9667875"/>
          <a:ext cx="457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</xdr:col>
      <xdr:colOff>1549398</xdr:colOff>
      <xdr:row>29</xdr:row>
      <xdr:rowOff>155573</xdr:rowOff>
    </xdr:from>
    <xdr:to>
      <xdr:col>3</xdr:col>
      <xdr:colOff>342899</xdr:colOff>
      <xdr:row>29</xdr:row>
      <xdr:rowOff>155574</xdr:rowOff>
    </xdr:to>
    <xdr:sp macro="" textlink="">
      <xdr:nvSpPr>
        <xdr:cNvPr id="6" name="Line 9"/>
        <xdr:cNvSpPr>
          <a:spLocks noChangeShapeType="1"/>
        </xdr:cNvSpPr>
      </xdr:nvSpPr>
      <xdr:spPr bwMode="auto">
        <a:xfrm flipH="1" flipV="1">
          <a:off x="2057398" y="9680573"/>
          <a:ext cx="520701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3</xdr:col>
      <xdr:colOff>561975</xdr:colOff>
      <xdr:row>28</xdr:row>
      <xdr:rowOff>9525</xdr:rowOff>
    </xdr:from>
    <xdr:to>
      <xdr:col>4</xdr:col>
      <xdr:colOff>139700</xdr:colOff>
      <xdr:row>29</xdr:row>
      <xdr:rowOff>120650</xdr:rowOff>
    </xdr:to>
    <xdr:sp macro="" textlink="">
      <xdr:nvSpPr>
        <xdr:cNvPr id="7" name="Text Box 10"/>
        <xdr:cNvSpPr txBox="1">
          <a:spLocks noChangeArrowheads="1"/>
        </xdr:cNvSpPr>
      </xdr:nvSpPr>
      <xdr:spPr bwMode="auto">
        <a:xfrm>
          <a:off x="2797175" y="9344025"/>
          <a:ext cx="390525" cy="301625"/>
        </a:xfrm>
        <a:prstGeom prst="rect">
          <a:avLst/>
        </a:prstGeom>
        <a:solidFill>
          <a:srgbClr val="CC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n-US" altLang="ja-JP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+</a:t>
          </a:r>
        </a:p>
      </xdr:txBody>
    </xdr:sp>
    <xdr:clientData/>
  </xdr:twoCellAnchor>
  <xdr:twoCellAnchor>
    <xdr:from>
      <xdr:col>1</xdr:col>
      <xdr:colOff>892175</xdr:colOff>
      <xdr:row>29</xdr:row>
      <xdr:rowOff>47625</xdr:rowOff>
    </xdr:from>
    <xdr:to>
      <xdr:col>1</xdr:col>
      <xdr:colOff>1282700</xdr:colOff>
      <xdr:row>30</xdr:row>
      <xdr:rowOff>158750</xdr:rowOff>
    </xdr:to>
    <xdr:sp macro="" textlink="">
      <xdr:nvSpPr>
        <xdr:cNvPr id="8" name="Text Box 11"/>
        <xdr:cNvSpPr txBox="1">
          <a:spLocks noChangeArrowheads="1"/>
        </xdr:cNvSpPr>
      </xdr:nvSpPr>
      <xdr:spPr bwMode="auto">
        <a:xfrm>
          <a:off x="1400175" y="9572625"/>
          <a:ext cx="390525" cy="301625"/>
        </a:xfrm>
        <a:prstGeom prst="rect">
          <a:avLst/>
        </a:prstGeom>
        <a:solidFill>
          <a:srgbClr val="CC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IN</a:t>
          </a:r>
        </a:p>
      </xdr:txBody>
    </xdr:sp>
    <xdr:clientData/>
  </xdr:twoCellAnchor>
  <xdr:twoCellAnchor>
    <xdr:from>
      <xdr:col>1</xdr:col>
      <xdr:colOff>698500</xdr:colOff>
      <xdr:row>17</xdr:row>
      <xdr:rowOff>88900</xdr:rowOff>
    </xdr:from>
    <xdr:to>
      <xdr:col>5</xdr:col>
      <xdr:colOff>190500</xdr:colOff>
      <xdr:row>26</xdr:row>
      <xdr:rowOff>79375</xdr:rowOff>
    </xdr:to>
    <xdr:sp macro="" textlink="">
      <xdr:nvSpPr>
        <xdr:cNvPr id="10" name="Rectangle 13"/>
        <xdr:cNvSpPr>
          <a:spLocks noChangeArrowheads="1"/>
        </xdr:cNvSpPr>
      </xdr:nvSpPr>
      <xdr:spPr bwMode="auto">
        <a:xfrm>
          <a:off x="1206500" y="4305300"/>
          <a:ext cx="2336800" cy="15906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  <xdr:twoCellAnchor>
    <xdr:from>
      <xdr:col>2</xdr:col>
      <xdr:colOff>50800</xdr:colOff>
      <xdr:row>16</xdr:row>
      <xdr:rowOff>76201</xdr:rowOff>
    </xdr:from>
    <xdr:to>
      <xdr:col>3</xdr:col>
      <xdr:colOff>165100</xdr:colOff>
      <xdr:row>22</xdr:row>
      <xdr:rowOff>12700</xdr:rowOff>
    </xdr:to>
    <xdr:sp macro="" textlink="">
      <xdr:nvSpPr>
        <xdr:cNvPr id="14" name="Rectangle 17"/>
        <xdr:cNvSpPr>
          <a:spLocks noChangeArrowheads="1"/>
        </xdr:cNvSpPr>
      </xdr:nvSpPr>
      <xdr:spPr bwMode="auto">
        <a:xfrm>
          <a:off x="2184400" y="4114801"/>
          <a:ext cx="215900" cy="10032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  <xdr:twoCellAnchor>
    <xdr:from>
      <xdr:col>1</xdr:col>
      <xdr:colOff>342900</xdr:colOff>
      <xdr:row>25</xdr:row>
      <xdr:rowOff>114300</xdr:rowOff>
    </xdr:from>
    <xdr:to>
      <xdr:col>1</xdr:col>
      <xdr:colOff>698500</xdr:colOff>
      <xdr:row>29</xdr:row>
      <xdr:rowOff>38100</xdr:rowOff>
    </xdr:to>
    <xdr:sp macro="" textlink="">
      <xdr:nvSpPr>
        <xdr:cNvPr id="19" name="Line 22"/>
        <xdr:cNvSpPr>
          <a:spLocks noChangeShapeType="1"/>
        </xdr:cNvSpPr>
      </xdr:nvSpPr>
      <xdr:spPr bwMode="auto">
        <a:xfrm flipV="1">
          <a:off x="850900" y="8915400"/>
          <a:ext cx="35560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ffectLst/>
      </xdr:spPr>
    </xdr:sp>
    <xdr:clientData/>
  </xdr:twoCellAnchor>
  <xdr:twoCellAnchor>
    <xdr:from>
      <xdr:col>1</xdr:col>
      <xdr:colOff>1016000</xdr:colOff>
      <xdr:row>25</xdr:row>
      <xdr:rowOff>139700</xdr:rowOff>
    </xdr:from>
    <xdr:to>
      <xdr:col>1</xdr:col>
      <xdr:colOff>1041400</xdr:colOff>
      <xdr:row>29</xdr:row>
      <xdr:rowOff>50800</xdr:rowOff>
    </xdr:to>
    <xdr:sp macro="" textlink="">
      <xdr:nvSpPr>
        <xdr:cNvPr id="20" name="Line 23"/>
        <xdr:cNvSpPr>
          <a:spLocks noChangeShapeType="1"/>
        </xdr:cNvSpPr>
      </xdr:nvSpPr>
      <xdr:spPr bwMode="auto">
        <a:xfrm flipH="1" flipV="1">
          <a:off x="1524000" y="8940800"/>
          <a:ext cx="25400" cy="635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ffectLst/>
      </xdr:spPr>
    </xdr:sp>
    <xdr:clientData/>
  </xdr:twoCellAnchor>
  <xdr:twoCellAnchor>
    <xdr:from>
      <xdr:col>5</xdr:col>
      <xdr:colOff>647700</xdr:colOff>
      <xdr:row>18</xdr:row>
      <xdr:rowOff>25400</xdr:rowOff>
    </xdr:from>
    <xdr:to>
      <xdr:col>8</xdr:col>
      <xdr:colOff>558800</xdr:colOff>
      <xdr:row>26</xdr:row>
      <xdr:rowOff>174625</xdr:rowOff>
    </xdr:to>
    <xdr:sp macro="" textlink="">
      <xdr:nvSpPr>
        <xdr:cNvPr id="21" name="Rectangle 2"/>
        <xdr:cNvSpPr>
          <a:spLocks noChangeArrowheads="1"/>
        </xdr:cNvSpPr>
      </xdr:nvSpPr>
      <xdr:spPr bwMode="auto">
        <a:xfrm>
          <a:off x="4000500" y="8343900"/>
          <a:ext cx="1574800" cy="15716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  <xdr:twoCellAnchor>
    <xdr:from>
      <xdr:col>6</xdr:col>
      <xdr:colOff>342901</xdr:colOff>
      <xdr:row>21</xdr:row>
      <xdr:rowOff>101600</xdr:rowOff>
    </xdr:from>
    <xdr:to>
      <xdr:col>8</xdr:col>
      <xdr:colOff>127000</xdr:colOff>
      <xdr:row>23</xdr:row>
      <xdr:rowOff>101600</xdr:rowOff>
    </xdr:to>
    <xdr:sp macro="" textlink="">
      <xdr:nvSpPr>
        <xdr:cNvPr id="22" name="Rectangle 3"/>
        <xdr:cNvSpPr>
          <a:spLocks noChangeArrowheads="1"/>
        </xdr:cNvSpPr>
      </xdr:nvSpPr>
      <xdr:spPr bwMode="auto">
        <a:xfrm>
          <a:off x="4457701" y="8953500"/>
          <a:ext cx="685799" cy="3556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  <xdr:twoCellAnchor>
    <xdr:from>
      <xdr:col>6</xdr:col>
      <xdr:colOff>307975</xdr:colOff>
      <xdr:row>19</xdr:row>
      <xdr:rowOff>88900</xdr:rowOff>
    </xdr:from>
    <xdr:to>
      <xdr:col>8</xdr:col>
      <xdr:colOff>149225</xdr:colOff>
      <xdr:row>21</xdr:row>
      <xdr:rowOff>63500</xdr:rowOff>
    </xdr:to>
    <xdr:sp macro="" textlink="">
      <xdr:nvSpPr>
        <xdr:cNvPr id="25" name="Text Box 6"/>
        <xdr:cNvSpPr txBox="1">
          <a:spLocks noChangeArrowheads="1"/>
        </xdr:cNvSpPr>
      </xdr:nvSpPr>
      <xdr:spPr bwMode="auto">
        <a:xfrm>
          <a:off x="4422775" y="8585200"/>
          <a:ext cx="742950" cy="330200"/>
        </a:xfrm>
        <a:prstGeom prst="rect">
          <a:avLst/>
        </a:prstGeom>
        <a:solidFill>
          <a:srgbClr val="CC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n-US" altLang="ja-JP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N</a:t>
          </a:r>
        </a:p>
      </xdr:txBody>
    </xdr:sp>
    <xdr:clientData/>
  </xdr:twoCellAnchor>
  <xdr:twoCellAnchor>
    <xdr:from>
      <xdr:col>6</xdr:col>
      <xdr:colOff>307975</xdr:colOff>
      <xdr:row>24</xdr:row>
      <xdr:rowOff>22224</xdr:rowOff>
    </xdr:from>
    <xdr:to>
      <xdr:col>8</xdr:col>
      <xdr:colOff>149225</xdr:colOff>
      <xdr:row>25</xdr:row>
      <xdr:rowOff>152399</xdr:rowOff>
    </xdr:to>
    <xdr:sp macro="" textlink="">
      <xdr:nvSpPr>
        <xdr:cNvPr id="26" name="Text Box 7"/>
        <xdr:cNvSpPr txBox="1">
          <a:spLocks noChangeArrowheads="1"/>
        </xdr:cNvSpPr>
      </xdr:nvSpPr>
      <xdr:spPr bwMode="auto">
        <a:xfrm>
          <a:off x="4422775" y="9407524"/>
          <a:ext cx="742950" cy="307975"/>
        </a:xfrm>
        <a:prstGeom prst="rect">
          <a:avLst/>
        </a:prstGeom>
        <a:solidFill>
          <a:srgbClr val="CC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n-US" altLang="ja-JP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S</a:t>
          </a:r>
        </a:p>
      </xdr:txBody>
    </xdr:sp>
    <xdr:clientData/>
  </xdr:twoCellAnchor>
  <xdr:twoCellAnchor>
    <xdr:from>
      <xdr:col>1</xdr:col>
      <xdr:colOff>88900</xdr:colOff>
      <xdr:row>31</xdr:row>
      <xdr:rowOff>12700</xdr:rowOff>
    </xdr:from>
    <xdr:to>
      <xdr:col>1</xdr:col>
      <xdr:colOff>546100</xdr:colOff>
      <xdr:row>31</xdr:row>
      <xdr:rowOff>12700</xdr:rowOff>
    </xdr:to>
    <xdr:sp macro="" textlink="">
      <xdr:nvSpPr>
        <xdr:cNvPr id="33" name="Line 8"/>
        <xdr:cNvSpPr>
          <a:spLocks noChangeShapeType="1"/>
        </xdr:cNvSpPr>
      </xdr:nvSpPr>
      <xdr:spPr bwMode="auto">
        <a:xfrm flipH="1">
          <a:off x="596900" y="10668000"/>
          <a:ext cx="457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</xdr:col>
      <xdr:colOff>1600200</xdr:colOff>
      <xdr:row>28</xdr:row>
      <xdr:rowOff>0</xdr:rowOff>
    </xdr:from>
    <xdr:to>
      <xdr:col>3</xdr:col>
      <xdr:colOff>263525</xdr:colOff>
      <xdr:row>29</xdr:row>
      <xdr:rowOff>111125</xdr:rowOff>
    </xdr:to>
    <xdr:sp macro="" textlink="">
      <xdr:nvSpPr>
        <xdr:cNvPr id="35" name="Text Box 11"/>
        <xdr:cNvSpPr txBox="1">
          <a:spLocks noChangeArrowheads="1"/>
        </xdr:cNvSpPr>
      </xdr:nvSpPr>
      <xdr:spPr bwMode="auto">
        <a:xfrm>
          <a:off x="2108200" y="9334500"/>
          <a:ext cx="390525" cy="301625"/>
        </a:xfrm>
        <a:prstGeom prst="rect">
          <a:avLst/>
        </a:prstGeom>
        <a:solidFill>
          <a:srgbClr val="CC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n-US" altLang="ja-JP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</a:t>
          </a:r>
        </a:p>
      </xdr:txBody>
    </xdr:sp>
    <xdr:clientData/>
  </xdr:twoCellAnchor>
  <xdr:twoCellAnchor>
    <xdr:from>
      <xdr:col>1</xdr:col>
      <xdr:colOff>152400</xdr:colOff>
      <xdr:row>29</xdr:row>
      <xdr:rowOff>63500</xdr:rowOff>
    </xdr:from>
    <xdr:to>
      <xdr:col>1</xdr:col>
      <xdr:colOff>542925</xdr:colOff>
      <xdr:row>30</xdr:row>
      <xdr:rowOff>174625</xdr:rowOff>
    </xdr:to>
    <xdr:sp macro="" textlink="">
      <xdr:nvSpPr>
        <xdr:cNvPr id="37" name="Text Box 11"/>
        <xdr:cNvSpPr txBox="1">
          <a:spLocks noChangeArrowheads="1"/>
        </xdr:cNvSpPr>
      </xdr:nvSpPr>
      <xdr:spPr bwMode="auto">
        <a:xfrm>
          <a:off x="660400" y="9588500"/>
          <a:ext cx="390525" cy="301625"/>
        </a:xfrm>
        <a:prstGeom prst="rect">
          <a:avLst/>
        </a:prstGeom>
        <a:solidFill>
          <a:srgbClr val="CC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OUT</a:t>
          </a:r>
        </a:p>
      </xdr:txBody>
    </xdr:sp>
    <xdr:clientData/>
  </xdr:twoCellAnchor>
  <xdr:twoCellAnchor>
    <xdr:from>
      <xdr:col>1</xdr:col>
      <xdr:colOff>812800</xdr:colOff>
      <xdr:row>31</xdr:row>
      <xdr:rowOff>25400</xdr:rowOff>
    </xdr:from>
    <xdr:to>
      <xdr:col>1</xdr:col>
      <xdr:colOff>1270000</xdr:colOff>
      <xdr:row>31</xdr:row>
      <xdr:rowOff>25400</xdr:rowOff>
    </xdr:to>
    <xdr:sp macro="" textlink="">
      <xdr:nvSpPr>
        <xdr:cNvPr id="38" name="Line 9"/>
        <xdr:cNvSpPr>
          <a:spLocks noChangeShapeType="1"/>
        </xdr:cNvSpPr>
      </xdr:nvSpPr>
      <xdr:spPr bwMode="auto">
        <a:xfrm flipH="1">
          <a:off x="1320800" y="9918700"/>
          <a:ext cx="457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</xdr:col>
      <xdr:colOff>152400</xdr:colOff>
      <xdr:row>20</xdr:row>
      <xdr:rowOff>76200</xdr:rowOff>
    </xdr:from>
    <xdr:to>
      <xdr:col>1</xdr:col>
      <xdr:colOff>571500</xdr:colOff>
      <xdr:row>21</xdr:row>
      <xdr:rowOff>101600</xdr:rowOff>
    </xdr:to>
    <xdr:sp macro="" textlink="">
      <xdr:nvSpPr>
        <xdr:cNvPr id="52" name="右矢印 51"/>
        <xdr:cNvSpPr/>
      </xdr:nvSpPr>
      <xdr:spPr bwMode="auto">
        <a:xfrm>
          <a:off x="660400" y="8750300"/>
          <a:ext cx="419100" cy="203200"/>
        </a:xfrm>
        <a:prstGeom prst="rightArrow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50800</xdr:colOff>
      <xdr:row>22</xdr:row>
      <xdr:rowOff>25400</xdr:rowOff>
    </xdr:from>
    <xdr:to>
      <xdr:col>1</xdr:col>
      <xdr:colOff>660400</xdr:colOff>
      <xdr:row>23</xdr:row>
      <xdr:rowOff>114300</xdr:rowOff>
    </xdr:to>
    <xdr:sp macro="" textlink="">
      <xdr:nvSpPr>
        <xdr:cNvPr id="53" name="テキスト ボックス 52"/>
        <xdr:cNvSpPr txBox="1"/>
      </xdr:nvSpPr>
      <xdr:spPr>
        <a:xfrm>
          <a:off x="558800" y="9055100"/>
          <a:ext cx="6096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端末側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8</xdr:col>
      <xdr:colOff>127000</xdr:colOff>
      <xdr:row>22</xdr:row>
      <xdr:rowOff>100013</xdr:rowOff>
    </xdr:from>
    <xdr:to>
      <xdr:col>8</xdr:col>
      <xdr:colOff>558800</xdr:colOff>
      <xdr:row>22</xdr:row>
      <xdr:rowOff>101600</xdr:rowOff>
    </xdr:to>
    <xdr:cxnSp macro="">
      <xdr:nvCxnSpPr>
        <xdr:cNvPr id="9" name="直線コネクタ 8"/>
        <xdr:cNvCxnSpPr>
          <a:stCxn id="21" idx="3"/>
          <a:endCxn id="22" idx="3"/>
        </xdr:cNvCxnSpPr>
      </xdr:nvCxnSpPr>
      <xdr:spPr bwMode="auto">
        <a:xfrm flipH="1">
          <a:off x="5143500" y="9129713"/>
          <a:ext cx="431800" cy="1587"/>
        </a:xfrm>
        <a:prstGeom prst="lin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647700</xdr:colOff>
      <xdr:row>22</xdr:row>
      <xdr:rowOff>100013</xdr:rowOff>
    </xdr:from>
    <xdr:to>
      <xdr:col>6</xdr:col>
      <xdr:colOff>342901</xdr:colOff>
      <xdr:row>22</xdr:row>
      <xdr:rowOff>101600</xdr:rowOff>
    </xdr:to>
    <xdr:cxnSp macro="">
      <xdr:nvCxnSpPr>
        <xdr:cNvPr id="28" name="直線コネクタ 27"/>
        <xdr:cNvCxnSpPr>
          <a:stCxn id="22" idx="1"/>
          <a:endCxn id="21" idx="1"/>
        </xdr:cNvCxnSpPr>
      </xdr:nvCxnSpPr>
      <xdr:spPr bwMode="auto">
        <a:xfrm flipH="1" flipV="1">
          <a:off x="4000500" y="9129713"/>
          <a:ext cx="457201" cy="1587"/>
        </a:xfrm>
        <a:prstGeom prst="lin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736600</xdr:colOff>
      <xdr:row>17</xdr:row>
      <xdr:rowOff>76200</xdr:rowOff>
    </xdr:from>
    <xdr:to>
      <xdr:col>1</xdr:col>
      <xdr:colOff>927100</xdr:colOff>
      <xdr:row>25</xdr:row>
      <xdr:rowOff>139700</xdr:rowOff>
    </xdr:to>
    <xdr:cxnSp macro="">
      <xdr:nvCxnSpPr>
        <xdr:cNvPr id="43" name="カギ線コネクタ 42"/>
        <xdr:cNvCxnSpPr/>
      </xdr:nvCxnSpPr>
      <xdr:spPr bwMode="auto">
        <a:xfrm rot="5400000">
          <a:off x="596900" y="8102600"/>
          <a:ext cx="1485900" cy="190500"/>
        </a:xfrm>
        <a:prstGeom prst="bentConnector3">
          <a:avLst>
            <a:gd name="adj1" fmla="val 427"/>
          </a:avLst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1003300</xdr:colOff>
      <xdr:row>17</xdr:row>
      <xdr:rowOff>76200</xdr:rowOff>
    </xdr:from>
    <xdr:to>
      <xdr:col>1</xdr:col>
      <xdr:colOff>1193800</xdr:colOff>
      <xdr:row>25</xdr:row>
      <xdr:rowOff>139700</xdr:rowOff>
    </xdr:to>
    <xdr:cxnSp macro="">
      <xdr:nvCxnSpPr>
        <xdr:cNvPr id="65" name="カギ線コネクタ 64"/>
        <xdr:cNvCxnSpPr/>
      </xdr:nvCxnSpPr>
      <xdr:spPr bwMode="auto">
        <a:xfrm rot="5400000">
          <a:off x="863600" y="8102600"/>
          <a:ext cx="1485900" cy="190500"/>
        </a:xfrm>
        <a:prstGeom prst="bentConnector3">
          <a:avLst>
            <a:gd name="adj1" fmla="val 427"/>
          </a:avLst>
        </a:prstGeom>
        <a:noFill/>
        <a:ln w="19050" cap="flat" cmpd="sng" algn="ctr">
          <a:solidFill>
            <a:srgbClr val="0070C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279400</xdr:colOff>
      <xdr:row>19</xdr:row>
      <xdr:rowOff>107951</xdr:rowOff>
    </xdr:from>
    <xdr:to>
      <xdr:col>4</xdr:col>
      <xdr:colOff>46038</xdr:colOff>
      <xdr:row>27</xdr:row>
      <xdr:rowOff>98425</xdr:rowOff>
    </xdr:to>
    <xdr:cxnSp macro="">
      <xdr:nvCxnSpPr>
        <xdr:cNvPr id="75" name="直線矢印コネクタ 74"/>
        <xdr:cNvCxnSpPr/>
      </xdr:nvCxnSpPr>
      <xdr:spPr bwMode="auto">
        <a:xfrm flipH="1" flipV="1">
          <a:off x="2514600" y="4679951"/>
          <a:ext cx="579438" cy="1412874"/>
        </a:xfrm>
        <a:prstGeom prst="straightConnector1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arrow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1362707</xdr:colOff>
      <xdr:row>23</xdr:row>
      <xdr:rowOff>139700</xdr:rowOff>
    </xdr:from>
    <xdr:to>
      <xdr:col>3</xdr:col>
      <xdr:colOff>68263</xdr:colOff>
      <xdr:row>28</xdr:row>
      <xdr:rowOff>0</xdr:rowOff>
    </xdr:to>
    <xdr:cxnSp macro="">
      <xdr:nvCxnSpPr>
        <xdr:cNvPr id="79" name="直線矢印コネクタ 78"/>
        <xdr:cNvCxnSpPr>
          <a:stCxn id="35" idx="0"/>
        </xdr:cNvCxnSpPr>
      </xdr:nvCxnSpPr>
      <xdr:spPr bwMode="auto">
        <a:xfrm flipH="1" flipV="1">
          <a:off x="1870707" y="5422900"/>
          <a:ext cx="432756" cy="749300"/>
        </a:xfrm>
        <a:prstGeom prst="straightConnector1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arrow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50800</xdr:colOff>
      <xdr:row>20</xdr:row>
      <xdr:rowOff>139700</xdr:rowOff>
    </xdr:from>
    <xdr:to>
      <xdr:col>3</xdr:col>
      <xdr:colOff>584200</xdr:colOff>
      <xdr:row>22</xdr:row>
      <xdr:rowOff>12700</xdr:rowOff>
    </xdr:to>
    <xdr:sp macro="" textlink="">
      <xdr:nvSpPr>
        <xdr:cNvPr id="45" name="正方形/長方形 44"/>
        <xdr:cNvSpPr/>
      </xdr:nvSpPr>
      <xdr:spPr bwMode="auto">
        <a:xfrm>
          <a:off x="2184400" y="4889500"/>
          <a:ext cx="635000" cy="228600"/>
        </a:xfrm>
        <a:prstGeom prst="rect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1333500</xdr:colOff>
      <xdr:row>23</xdr:row>
      <xdr:rowOff>101600</xdr:rowOff>
    </xdr:from>
    <xdr:to>
      <xdr:col>3</xdr:col>
      <xdr:colOff>584200</xdr:colOff>
      <xdr:row>24</xdr:row>
      <xdr:rowOff>114300</xdr:rowOff>
    </xdr:to>
    <xdr:sp macro="" textlink="">
      <xdr:nvSpPr>
        <xdr:cNvPr id="36" name="正方形/長方形 35"/>
        <xdr:cNvSpPr/>
      </xdr:nvSpPr>
      <xdr:spPr bwMode="auto">
        <a:xfrm>
          <a:off x="1841500" y="5384800"/>
          <a:ext cx="977900" cy="190500"/>
        </a:xfrm>
        <a:prstGeom prst="rect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609600</xdr:colOff>
      <xdr:row>21</xdr:row>
      <xdr:rowOff>63500</xdr:rowOff>
    </xdr:from>
    <xdr:to>
      <xdr:col>1</xdr:col>
      <xdr:colOff>1536700</xdr:colOff>
      <xdr:row>22</xdr:row>
      <xdr:rowOff>76200</xdr:rowOff>
    </xdr:to>
    <xdr:sp macro="" textlink="">
      <xdr:nvSpPr>
        <xdr:cNvPr id="39" name="正方形/長方形 38"/>
        <xdr:cNvSpPr/>
      </xdr:nvSpPr>
      <xdr:spPr bwMode="auto">
        <a:xfrm>
          <a:off x="1117600" y="4991100"/>
          <a:ext cx="927100" cy="190500"/>
        </a:xfrm>
        <a:prstGeom prst="rect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1320800</xdr:colOff>
      <xdr:row>18</xdr:row>
      <xdr:rowOff>152400</xdr:rowOff>
    </xdr:from>
    <xdr:to>
      <xdr:col>1</xdr:col>
      <xdr:colOff>1536700</xdr:colOff>
      <xdr:row>24</xdr:row>
      <xdr:rowOff>88899</xdr:rowOff>
    </xdr:to>
    <xdr:sp macro="" textlink="">
      <xdr:nvSpPr>
        <xdr:cNvPr id="41" name="Rectangle 17"/>
        <xdr:cNvSpPr>
          <a:spLocks noChangeArrowheads="1"/>
        </xdr:cNvSpPr>
      </xdr:nvSpPr>
      <xdr:spPr bwMode="auto">
        <a:xfrm>
          <a:off x="1828800" y="4546600"/>
          <a:ext cx="215900" cy="10032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21</xdr:row>
      <xdr:rowOff>257175</xdr:rowOff>
    </xdr:from>
    <xdr:to>
      <xdr:col>6</xdr:col>
      <xdr:colOff>1600200</xdr:colOff>
      <xdr:row>48</xdr:row>
      <xdr:rowOff>161925</xdr:rowOff>
    </xdr:to>
    <xdr:graphicFrame macro="">
      <xdr:nvGraphicFramePr>
        <xdr:cNvPr id="5123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76200</xdr:rowOff>
    </xdr:from>
    <xdr:to>
      <xdr:col>14</xdr:col>
      <xdr:colOff>495300</xdr:colOff>
      <xdr:row>48</xdr:row>
      <xdr:rowOff>38100</xdr:rowOff>
    </xdr:to>
    <xdr:graphicFrame macro="">
      <xdr:nvGraphicFramePr>
        <xdr:cNvPr id="33793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184150</xdr:colOff>
      <xdr:row>4</xdr:row>
      <xdr:rowOff>111125</xdr:rowOff>
    </xdr:from>
    <xdr:to>
      <xdr:col>21</xdr:col>
      <xdr:colOff>50800</xdr:colOff>
      <xdr:row>30</xdr:row>
      <xdr:rowOff>152400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opLeftCell="A4" zoomScale="75" zoomScaleNormal="75" zoomScalePageLayoutView="75" workbookViewId="0">
      <selection activeCell="D25" sqref="D25"/>
    </sheetView>
  </sheetViews>
  <sheetFormatPr baseColWidth="12" defaultColWidth="8.83203125" defaultRowHeight="17" x14ac:dyDescent="0"/>
  <cols>
    <col min="1" max="1" width="13.1640625" style="12" customWidth="1"/>
    <col min="2" max="2" width="14.6640625" style="12" customWidth="1"/>
    <col min="3" max="3" width="8.83203125" style="12"/>
    <col min="4" max="8" width="7.6640625" style="12" customWidth="1"/>
    <col min="9" max="9" width="15.33203125" style="12" customWidth="1"/>
    <col min="10" max="16384" width="8.83203125" style="12"/>
  </cols>
  <sheetData>
    <row r="1" spans="1:9" s="6" customFormat="1" ht="64.5" customHeight="1">
      <c r="A1" s="3"/>
      <c r="B1" s="4"/>
      <c r="C1" s="158" t="s">
        <v>93</v>
      </c>
      <c r="D1" s="158"/>
      <c r="E1" s="158"/>
      <c r="F1" s="158"/>
      <c r="G1" s="4"/>
      <c r="H1" s="4"/>
      <c r="I1" s="5"/>
    </row>
    <row r="2" spans="1:9" s="7" customFormat="1" ht="30" customHeight="1">
      <c r="A2" s="159" t="s">
        <v>6</v>
      </c>
      <c r="B2" s="160"/>
      <c r="C2" s="160"/>
      <c r="D2" s="160"/>
      <c r="E2" s="160"/>
      <c r="F2" s="160"/>
      <c r="G2" s="160"/>
      <c r="H2" s="160"/>
      <c r="I2" s="161"/>
    </row>
    <row r="3" spans="1:9" s="7" customFormat="1" ht="30" customHeight="1">
      <c r="A3" s="8"/>
      <c r="B3" s="9"/>
      <c r="C3" s="9"/>
      <c r="D3" s="9"/>
      <c r="E3" s="9"/>
      <c r="F3" s="9"/>
      <c r="G3" s="9"/>
      <c r="H3" s="9"/>
      <c r="I3" s="10"/>
    </row>
    <row r="4" spans="1:9" s="35" customFormat="1" ht="19.5" customHeight="1">
      <c r="A4" s="39"/>
      <c r="B4" s="57" t="s">
        <v>0</v>
      </c>
      <c r="C4" s="41"/>
      <c r="D4" s="165" t="s">
        <v>5</v>
      </c>
      <c r="E4" s="165"/>
      <c r="F4" s="165"/>
      <c r="G4" s="165"/>
      <c r="H4" s="165"/>
      <c r="I4" s="42"/>
    </row>
    <row r="5" spans="1:9" s="35" customFormat="1" ht="20" customHeight="1">
      <c r="A5" s="39"/>
      <c r="B5" s="58"/>
      <c r="C5" s="41"/>
      <c r="D5" s="41"/>
      <c r="E5" s="41"/>
      <c r="F5" s="41"/>
      <c r="G5" s="41"/>
      <c r="H5" s="41"/>
      <c r="I5" s="42"/>
    </row>
    <row r="6" spans="1:9" s="35" customFormat="1" ht="20" customHeight="1">
      <c r="A6" s="39"/>
      <c r="B6" s="58"/>
      <c r="C6" s="41"/>
      <c r="D6" s="41"/>
      <c r="E6" s="41"/>
      <c r="F6" s="41"/>
      <c r="G6" s="41"/>
      <c r="H6" s="41"/>
      <c r="I6" s="42"/>
    </row>
    <row r="7" spans="1:9" s="35" customFormat="1" ht="20" customHeight="1">
      <c r="A7" s="39"/>
      <c r="B7" s="57" t="s">
        <v>1</v>
      </c>
      <c r="C7" s="41"/>
      <c r="D7" s="166" t="s">
        <v>96</v>
      </c>
      <c r="E7" s="166"/>
      <c r="F7" s="166"/>
      <c r="G7" s="166"/>
      <c r="H7" s="166"/>
      <c r="I7" s="42"/>
    </row>
    <row r="8" spans="1:9" s="35" customFormat="1" ht="20" customHeight="1">
      <c r="A8" s="39"/>
      <c r="B8" s="58"/>
      <c r="C8" s="59"/>
      <c r="D8" s="46"/>
      <c r="E8" s="46"/>
      <c r="F8" s="46"/>
      <c r="G8" s="46"/>
      <c r="H8" s="46"/>
      <c r="I8" s="42"/>
    </row>
    <row r="9" spans="1:9" s="35" customFormat="1" ht="20" customHeight="1">
      <c r="A9" s="39"/>
      <c r="B9" s="58"/>
      <c r="C9" s="41"/>
      <c r="D9" s="46"/>
      <c r="E9" s="46"/>
      <c r="F9" s="46"/>
      <c r="G9" s="46"/>
      <c r="H9" s="46"/>
      <c r="I9" s="42"/>
    </row>
    <row r="10" spans="1:9" s="35" customFormat="1" ht="20" customHeight="1">
      <c r="A10" s="39"/>
      <c r="B10" s="57" t="s">
        <v>2</v>
      </c>
      <c r="C10" s="41"/>
      <c r="D10" s="121"/>
      <c r="E10" s="166" t="s">
        <v>118</v>
      </c>
      <c r="F10" s="166"/>
      <c r="G10" s="60" t="s">
        <v>23</v>
      </c>
      <c r="H10" s="60"/>
      <c r="I10" s="42"/>
    </row>
    <row r="11" spans="1:9" s="35" customFormat="1" ht="20" customHeight="1">
      <c r="A11" s="39"/>
      <c r="B11" s="58"/>
      <c r="C11" s="41"/>
      <c r="D11" s="46"/>
      <c r="E11" s="46"/>
      <c r="F11" s="46"/>
      <c r="G11" s="46"/>
      <c r="H11" s="46"/>
      <c r="I11" s="42"/>
    </row>
    <row r="12" spans="1:9" s="35" customFormat="1" ht="20" customHeight="1">
      <c r="A12" s="39"/>
      <c r="B12" s="57" t="s">
        <v>91</v>
      </c>
      <c r="C12" s="41"/>
      <c r="D12" s="166" t="s">
        <v>105</v>
      </c>
      <c r="E12" s="166"/>
      <c r="F12" s="166"/>
      <c r="G12" s="166"/>
      <c r="H12" s="166"/>
      <c r="I12" s="42"/>
    </row>
    <row r="13" spans="1:9" s="35" customFormat="1" ht="20" customHeight="1">
      <c r="A13" s="39"/>
      <c r="B13" s="58"/>
      <c r="C13" s="41"/>
      <c r="D13" s="124"/>
      <c r="E13" s="124"/>
      <c r="F13" s="124"/>
      <c r="G13" s="124"/>
      <c r="H13" s="124"/>
      <c r="I13" s="42"/>
    </row>
    <row r="14" spans="1:9" s="35" customFormat="1" ht="20" customHeight="1">
      <c r="A14" s="39"/>
      <c r="B14" s="57" t="s">
        <v>19</v>
      </c>
      <c r="C14" s="41"/>
      <c r="D14" s="167" t="s">
        <v>119</v>
      </c>
      <c r="E14" s="167"/>
      <c r="F14" s="167"/>
      <c r="G14" s="167"/>
      <c r="H14" s="167"/>
      <c r="I14" s="42"/>
    </row>
    <row r="15" spans="1:9" s="35" customFormat="1" ht="20" customHeight="1">
      <c r="A15" s="39"/>
      <c r="B15" s="58"/>
      <c r="C15" s="41"/>
      <c r="D15" s="41"/>
      <c r="E15" s="41"/>
      <c r="F15" s="41"/>
      <c r="G15" s="41"/>
      <c r="H15" s="41"/>
      <c r="I15" s="42"/>
    </row>
    <row r="16" spans="1:9" s="35" customFormat="1" ht="20" customHeight="1">
      <c r="A16" s="39"/>
      <c r="B16" s="58"/>
      <c r="C16" s="41"/>
      <c r="D16" s="41"/>
      <c r="E16" s="41"/>
      <c r="F16" s="41"/>
      <c r="G16" s="41"/>
      <c r="H16" s="41"/>
      <c r="I16" s="42"/>
    </row>
    <row r="17" spans="1:9" s="35" customFormat="1" ht="20" customHeight="1">
      <c r="A17" s="39"/>
      <c r="B17" s="57" t="s">
        <v>3</v>
      </c>
      <c r="C17" s="41"/>
      <c r="D17" s="166"/>
      <c r="E17" s="166"/>
      <c r="F17" s="166"/>
      <c r="G17" s="166"/>
      <c r="H17" s="166"/>
      <c r="I17" s="42"/>
    </row>
    <row r="18" spans="1:9" s="35" customFormat="1" ht="20" customHeight="1">
      <c r="A18" s="39"/>
      <c r="B18" s="58"/>
      <c r="C18" s="41"/>
      <c r="D18" s="41"/>
      <c r="E18" s="41"/>
      <c r="F18" s="41"/>
      <c r="G18" s="41"/>
      <c r="H18" s="41"/>
      <c r="I18" s="42"/>
    </row>
    <row r="19" spans="1:9" s="35" customFormat="1" ht="20" customHeight="1">
      <c r="A19" s="39"/>
      <c r="B19" s="46"/>
      <c r="C19" s="41"/>
      <c r="D19" s="41"/>
      <c r="E19" s="41"/>
      <c r="F19" s="41"/>
      <c r="G19" s="41"/>
      <c r="H19" s="41"/>
      <c r="I19" s="42"/>
    </row>
    <row r="20" spans="1:9" s="35" customFormat="1" ht="20" customHeight="1">
      <c r="A20" s="39"/>
      <c r="B20" s="57" t="s">
        <v>4</v>
      </c>
      <c r="C20" s="41"/>
      <c r="D20" s="165" t="s">
        <v>5</v>
      </c>
      <c r="E20" s="165"/>
      <c r="F20" s="165"/>
      <c r="G20" s="165"/>
      <c r="H20" s="165"/>
      <c r="I20" s="42"/>
    </row>
    <row r="21" spans="1:9" s="35" customFormat="1" ht="20" customHeight="1">
      <c r="A21" s="39"/>
      <c r="B21" s="41"/>
      <c r="C21" s="41"/>
      <c r="D21" s="41"/>
      <c r="E21" s="41"/>
      <c r="F21" s="41"/>
      <c r="G21" s="41"/>
      <c r="H21" s="41"/>
      <c r="I21" s="42"/>
    </row>
    <row r="22" spans="1:9" s="35" customFormat="1" ht="20" customHeight="1">
      <c r="A22" s="39"/>
      <c r="B22" s="41"/>
      <c r="C22" s="41"/>
      <c r="D22" s="41"/>
      <c r="E22" s="41"/>
      <c r="F22" s="41"/>
      <c r="G22" s="41"/>
      <c r="H22" s="41"/>
      <c r="I22" s="42"/>
    </row>
    <row r="23" spans="1:9" s="35" customFormat="1" ht="20" customHeight="1">
      <c r="A23" s="39"/>
      <c r="B23" s="41"/>
      <c r="C23" s="41"/>
      <c r="D23" s="41"/>
      <c r="E23" s="41"/>
      <c r="F23" s="41"/>
      <c r="G23" s="41"/>
      <c r="H23" s="41"/>
      <c r="I23" s="42"/>
    </row>
    <row r="24" spans="1:9" s="35" customFormat="1" ht="20" customHeight="1">
      <c r="A24" s="61"/>
      <c r="B24" s="62">
        <v>2015</v>
      </c>
      <c r="C24" s="31" t="s">
        <v>24</v>
      </c>
      <c r="D24" s="25">
        <v>5</v>
      </c>
      <c r="E24" s="31" t="s">
        <v>25</v>
      </c>
      <c r="F24" s="25">
        <v>29</v>
      </c>
      <c r="G24" s="31" t="s">
        <v>26</v>
      </c>
      <c r="H24" s="63"/>
      <c r="I24" s="64"/>
    </row>
    <row r="25" spans="1:9" ht="20" customHeight="1">
      <c r="A25" s="13"/>
      <c r="B25" s="14"/>
      <c r="C25" s="14"/>
      <c r="D25" s="14"/>
      <c r="E25" s="14"/>
      <c r="F25" s="14"/>
      <c r="G25" s="14"/>
      <c r="H25" s="14"/>
      <c r="I25" s="11"/>
    </row>
    <row r="26" spans="1:9" s="7" customFormat="1" ht="20" customHeight="1">
      <c r="A26" s="159" t="s">
        <v>53</v>
      </c>
      <c r="B26" s="160"/>
      <c r="C26" s="160"/>
      <c r="D26" s="160"/>
      <c r="E26" s="160"/>
      <c r="F26" s="160"/>
      <c r="G26" s="160"/>
      <c r="H26" s="160"/>
      <c r="I26" s="161"/>
    </row>
    <row r="27" spans="1:9" s="7" customFormat="1" ht="20" customHeight="1">
      <c r="A27" s="8"/>
      <c r="B27" s="9"/>
      <c r="C27" s="9"/>
      <c r="D27" s="9"/>
      <c r="E27" s="9"/>
      <c r="F27" s="9"/>
      <c r="G27" s="9"/>
      <c r="H27" s="9"/>
      <c r="I27" s="10"/>
    </row>
    <row r="28" spans="1:9" ht="20" customHeight="1">
      <c r="A28" s="162"/>
      <c r="B28" s="163"/>
      <c r="C28" s="163"/>
      <c r="D28" s="163"/>
      <c r="E28" s="163"/>
      <c r="F28" s="163"/>
      <c r="G28" s="163"/>
      <c r="H28" s="163"/>
      <c r="I28" s="164"/>
    </row>
    <row r="29" spans="1:9" ht="20" customHeight="1">
      <c r="A29" s="13"/>
      <c r="B29" s="14"/>
      <c r="C29" s="14"/>
      <c r="D29" s="14"/>
      <c r="E29" s="14"/>
      <c r="F29" s="14"/>
      <c r="G29" s="14"/>
      <c r="H29" s="14"/>
      <c r="I29" s="11"/>
    </row>
    <row r="30" spans="1:9" ht="20" customHeight="1">
      <c r="A30" s="13"/>
      <c r="B30" s="14"/>
      <c r="C30" s="14"/>
      <c r="D30" s="14"/>
      <c r="E30" s="14"/>
      <c r="F30" s="14"/>
      <c r="G30" s="14"/>
      <c r="H30" s="14"/>
      <c r="I30" s="11"/>
    </row>
    <row r="31" spans="1:9" ht="20" customHeight="1">
      <c r="A31" s="13"/>
      <c r="B31" s="14"/>
      <c r="C31" s="14"/>
      <c r="D31" s="14"/>
      <c r="E31" s="14"/>
      <c r="F31" s="14"/>
      <c r="G31" s="14"/>
      <c r="H31" s="14"/>
      <c r="I31" s="11"/>
    </row>
    <row r="32" spans="1:9" ht="20" customHeight="1">
      <c r="A32" s="13"/>
      <c r="B32" s="14"/>
      <c r="C32" s="14"/>
      <c r="D32" s="14"/>
      <c r="E32" s="14"/>
      <c r="F32" s="14"/>
      <c r="G32" s="14"/>
      <c r="H32" s="14"/>
      <c r="I32" s="11"/>
    </row>
    <row r="33" spans="1:9" ht="20" customHeight="1">
      <c r="A33" s="13"/>
      <c r="B33" s="14"/>
      <c r="C33" s="14"/>
      <c r="D33" s="14"/>
      <c r="E33" s="14"/>
      <c r="F33" s="14"/>
      <c r="G33" s="14"/>
      <c r="H33" s="14"/>
      <c r="I33" s="11"/>
    </row>
    <row r="34" spans="1:9">
      <c r="A34" s="13"/>
      <c r="B34" s="14"/>
      <c r="C34" s="14"/>
      <c r="D34" s="14"/>
      <c r="E34" s="14"/>
      <c r="F34" s="14"/>
      <c r="G34" s="14"/>
      <c r="H34" s="14"/>
      <c r="I34" s="11"/>
    </row>
    <row r="35" spans="1:9">
      <c r="A35" s="13"/>
      <c r="B35" s="14"/>
      <c r="C35" s="14"/>
      <c r="D35" s="14"/>
      <c r="E35" s="14"/>
      <c r="F35" s="14"/>
      <c r="G35" s="14"/>
      <c r="H35" s="14"/>
      <c r="I35" s="11"/>
    </row>
    <row r="36" spans="1:9">
      <c r="A36" s="13"/>
      <c r="B36" s="14"/>
      <c r="C36" s="14"/>
      <c r="D36" s="14"/>
      <c r="E36" s="14"/>
      <c r="F36" s="14"/>
      <c r="G36" s="14"/>
      <c r="H36" s="14"/>
      <c r="I36" s="11"/>
    </row>
    <row r="37" spans="1:9">
      <c r="A37" s="15"/>
      <c r="B37" s="16"/>
      <c r="C37" s="16"/>
      <c r="D37" s="16"/>
      <c r="E37" s="16"/>
      <c r="F37" s="16"/>
      <c r="G37" s="16"/>
      <c r="H37" s="16"/>
      <c r="I37" s="17"/>
    </row>
  </sheetData>
  <mergeCells count="11">
    <mergeCell ref="C1:F1"/>
    <mergeCell ref="A2:I2"/>
    <mergeCell ref="A26:I26"/>
    <mergeCell ref="A28:I28"/>
    <mergeCell ref="D4:H4"/>
    <mergeCell ref="D7:H7"/>
    <mergeCell ref="D20:H20"/>
    <mergeCell ref="D17:H17"/>
    <mergeCell ref="D14:H14"/>
    <mergeCell ref="E10:F10"/>
    <mergeCell ref="D12:H12"/>
  </mergeCells>
  <phoneticPr fontId="14"/>
  <dataValidations count="1">
    <dataValidation showInputMessage="1" showErrorMessage="1" sqref="D33:H33"/>
  </dataValidations>
  <pageMargins left="0.6692913385826772" right="0.39370078740157483" top="0.9055118110236221" bottom="0.59055118110236227" header="0.47244094488188981" footer="0.51181102362204722"/>
  <pageSetup paperSize="9" orientation="portrait" horizontalDpi="300" verticalDpi="300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40"/>
  <sheetViews>
    <sheetView zoomScale="75" zoomScaleNormal="75" zoomScalePageLayoutView="75" workbookViewId="0">
      <pane xSplit="2" ySplit="3" topLeftCell="C19" activePane="bottomRight" state="frozen"/>
      <selection activeCell="C9" sqref="C9"/>
      <selection pane="topRight" activeCell="C9" sqref="C9"/>
      <selection pane="bottomLeft" activeCell="C9" sqref="C9"/>
      <selection pane="bottomRight" activeCell="F35" sqref="F35"/>
    </sheetView>
  </sheetViews>
  <sheetFormatPr baseColWidth="12" defaultColWidth="8.83203125" defaultRowHeight="18" x14ac:dyDescent="0"/>
  <cols>
    <col min="1" max="1" width="1.5" style="12" customWidth="1"/>
    <col min="2" max="2" width="6.6640625" style="12" customWidth="1"/>
    <col min="3" max="3" width="25.1640625" style="12" bestFit="1" customWidth="1"/>
    <col min="4" max="4" width="1.1640625" style="12" customWidth="1"/>
    <col min="5" max="5" width="16" style="12" customWidth="1"/>
    <col min="6" max="6" width="10.5" style="12" customWidth="1"/>
    <col min="7" max="7" width="8.83203125" style="12"/>
    <col min="8" max="8" width="1.1640625" style="35" customWidth="1"/>
    <col min="9" max="9" width="9.6640625" style="35" customWidth="1"/>
    <col min="10" max="10" width="10.1640625" style="12" customWidth="1"/>
    <col min="11" max="11" width="5.33203125" style="12" customWidth="1"/>
    <col min="12" max="12" width="2.33203125" style="12" customWidth="1"/>
    <col min="13" max="16384" width="8.83203125" style="12"/>
  </cols>
  <sheetData>
    <row r="1" spans="2:12" ht="32.25" customHeight="1">
      <c r="B1" s="203" t="s">
        <v>18</v>
      </c>
      <c r="C1" s="203"/>
      <c r="D1" s="18"/>
      <c r="E1" s="19"/>
      <c r="F1" s="19"/>
      <c r="G1" s="208" t="s">
        <v>19</v>
      </c>
      <c r="H1" s="208"/>
      <c r="I1" s="208"/>
      <c r="J1" s="165" t="str">
        <f>LOOKUP(G1,表紙!B14,表紙!D14)</f>
        <v>4715-02</v>
      </c>
      <c r="K1" s="165"/>
      <c r="L1" s="20"/>
    </row>
    <row r="2" spans="2:12" ht="7.5" customHeight="1">
      <c r="B2" s="21"/>
      <c r="C2" s="21"/>
      <c r="D2" s="18"/>
      <c r="E2" s="19"/>
      <c r="F2" s="19"/>
      <c r="G2" s="22"/>
      <c r="H2" s="72"/>
      <c r="I2" s="73"/>
      <c r="J2" s="24"/>
      <c r="K2" s="24"/>
      <c r="L2" s="20"/>
    </row>
    <row r="3" spans="2:12" s="35" customFormat="1" ht="20" customHeight="1">
      <c r="B3" s="33" t="s">
        <v>41</v>
      </c>
      <c r="C3" s="34" t="s">
        <v>15</v>
      </c>
      <c r="D3" s="168" t="s">
        <v>17</v>
      </c>
      <c r="E3" s="169"/>
      <c r="F3" s="169"/>
      <c r="G3" s="169"/>
      <c r="H3" s="170"/>
      <c r="I3" s="168" t="s">
        <v>16</v>
      </c>
      <c r="J3" s="169"/>
      <c r="K3" s="169"/>
      <c r="L3" s="170"/>
    </row>
    <row r="4" spans="2:12" s="35" customFormat="1" ht="25" customHeight="1">
      <c r="B4" s="189">
        <v>1</v>
      </c>
      <c r="C4" s="187" t="s">
        <v>7</v>
      </c>
      <c r="D4" s="204" t="s">
        <v>54</v>
      </c>
      <c r="E4" s="205"/>
      <c r="F4" s="209"/>
      <c r="G4" s="205" t="s">
        <v>34</v>
      </c>
      <c r="H4" s="38"/>
      <c r="I4" s="39" t="s">
        <v>8</v>
      </c>
      <c r="J4" s="27">
        <v>23</v>
      </c>
      <c r="K4" s="29" t="s">
        <v>35</v>
      </c>
      <c r="L4" s="42"/>
    </row>
    <row r="5" spans="2:12" s="35" customFormat="1" ht="25" customHeight="1">
      <c r="B5" s="189"/>
      <c r="C5" s="187"/>
      <c r="D5" s="206"/>
      <c r="E5" s="207"/>
      <c r="F5" s="210"/>
      <c r="G5" s="207"/>
      <c r="H5" s="46"/>
      <c r="I5" s="39"/>
      <c r="J5" s="28">
        <v>69.900000000000006</v>
      </c>
      <c r="K5" s="65" t="s">
        <v>36</v>
      </c>
      <c r="L5" s="42"/>
    </row>
    <row r="6" spans="2:12" s="35" customFormat="1" ht="25" customHeight="1">
      <c r="B6" s="189"/>
      <c r="C6" s="187"/>
      <c r="D6" s="206"/>
      <c r="E6" s="207"/>
      <c r="F6" s="210"/>
      <c r="G6" s="207"/>
      <c r="H6" s="46"/>
      <c r="I6" s="39" t="s">
        <v>84</v>
      </c>
      <c r="J6" s="41"/>
      <c r="K6" s="41"/>
      <c r="L6" s="42"/>
    </row>
    <row r="7" spans="2:12" s="35" customFormat="1" ht="25" customHeight="1">
      <c r="B7" s="190"/>
      <c r="C7" s="188"/>
      <c r="D7" s="206"/>
      <c r="E7" s="207"/>
      <c r="F7" s="210"/>
      <c r="G7" s="207"/>
      <c r="H7" s="46"/>
      <c r="I7" s="66" t="s">
        <v>77</v>
      </c>
      <c r="J7" s="29">
        <f>IF(ISBLANK(J4),"",ROUND((254.5*J5)/(234.5+J4),1))</f>
        <v>69.099999999999994</v>
      </c>
      <c r="K7" s="29" t="s">
        <v>37</v>
      </c>
      <c r="L7" s="42"/>
    </row>
    <row r="8" spans="2:12" s="35" customFormat="1" ht="7.5" customHeight="1">
      <c r="B8" s="47"/>
      <c r="C8" s="48"/>
      <c r="D8" s="49"/>
      <c r="E8" s="31"/>
      <c r="F8" s="31"/>
      <c r="G8" s="31"/>
      <c r="H8" s="31"/>
      <c r="I8" s="50"/>
      <c r="J8" s="29"/>
      <c r="K8" s="29"/>
      <c r="L8" s="51"/>
    </row>
    <row r="9" spans="2:12" s="35" customFormat="1" ht="32.25" customHeight="1">
      <c r="B9" s="189">
        <v>2</v>
      </c>
      <c r="C9" s="187" t="s">
        <v>38</v>
      </c>
      <c r="D9" s="194" t="s">
        <v>55</v>
      </c>
      <c r="E9" s="195"/>
      <c r="F9" s="171" t="s">
        <v>9</v>
      </c>
      <c r="G9" s="176" t="s">
        <v>78</v>
      </c>
      <c r="H9" s="177"/>
      <c r="I9" s="67"/>
      <c r="J9" s="30">
        <v>38.4</v>
      </c>
      <c r="K9" s="120" t="s">
        <v>92</v>
      </c>
      <c r="L9" s="68"/>
    </row>
    <row r="10" spans="2:12" s="35" customFormat="1" ht="32.25" customHeight="1">
      <c r="B10" s="189"/>
      <c r="C10" s="187"/>
      <c r="D10" s="196"/>
      <c r="E10" s="197"/>
      <c r="F10" s="171"/>
      <c r="G10" s="176" t="s">
        <v>76</v>
      </c>
      <c r="H10" s="177"/>
      <c r="I10" s="39"/>
      <c r="J10" s="26">
        <v>17.100000000000001</v>
      </c>
      <c r="K10" s="120" t="s">
        <v>89</v>
      </c>
      <c r="L10" s="68"/>
    </row>
    <row r="11" spans="2:12" s="35" customFormat="1" ht="32.25" customHeight="1">
      <c r="B11" s="189"/>
      <c r="C11" s="187"/>
      <c r="D11" s="196"/>
      <c r="E11" s="197"/>
      <c r="F11" s="191" t="s">
        <v>10</v>
      </c>
      <c r="G11" s="176" t="s">
        <v>78</v>
      </c>
      <c r="H11" s="177"/>
      <c r="I11" s="39"/>
      <c r="J11" s="26"/>
      <c r="K11" s="120" t="s">
        <v>89</v>
      </c>
      <c r="L11" s="68"/>
    </row>
    <row r="12" spans="2:12" s="35" customFormat="1" ht="25" customHeight="1">
      <c r="B12" s="190"/>
      <c r="C12" s="188"/>
      <c r="D12" s="196"/>
      <c r="E12" s="197"/>
      <c r="F12" s="192"/>
      <c r="G12" s="172" t="s">
        <v>76</v>
      </c>
      <c r="H12" s="173"/>
      <c r="I12" s="39"/>
      <c r="J12" s="26"/>
      <c r="K12" s="120" t="s">
        <v>89</v>
      </c>
      <c r="L12" s="68"/>
    </row>
    <row r="13" spans="2:12" s="35" customFormat="1" ht="7.5" customHeight="1">
      <c r="B13" s="52"/>
      <c r="C13" s="48"/>
      <c r="D13" s="198"/>
      <c r="E13" s="199"/>
      <c r="F13" s="193"/>
      <c r="G13" s="174"/>
      <c r="H13" s="175"/>
      <c r="I13" s="50"/>
      <c r="J13" s="29"/>
      <c r="K13" s="29"/>
      <c r="L13" s="51"/>
    </row>
    <row r="14" spans="2:12" s="35" customFormat="1" ht="18" customHeight="1">
      <c r="B14" s="190">
        <v>3</v>
      </c>
      <c r="C14" s="201" t="s">
        <v>58</v>
      </c>
      <c r="D14" s="133"/>
      <c r="E14" s="178"/>
      <c r="F14" s="178"/>
      <c r="G14" s="178"/>
      <c r="H14" s="108"/>
      <c r="I14" s="41"/>
      <c r="J14" s="41"/>
      <c r="K14" s="41"/>
      <c r="L14" s="106"/>
    </row>
    <row r="15" spans="2:12" s="35" customFormat="1" ht="20.25" customHeight="1">
      <c r="B15" s="200"/>
      <c r="C15" s="202"/>
      <c r="D15" s="134"/>
      <c r="E15" s="183" t="s">
        <v>83</v>
      </c>
      <c r="F15" s="183"/>
      <c r="G15" s="183"/>
      <c r="H15" s="109"/>
      <c r="I15" s="110">
        <v>42150</v>
      </c>
      <c r="J15" s="46" t="s">
        <v>120</v>
      </c>
      <c r="K15" s="179">
        <v>0.44</v>
      </c>
      <c r="L15" s="180"/>
    </row>
    <row r="16" spans="2:12" s="35" customFormat="1" ht="25" customHeight="1">
      <c r="B16" s="200"/>
      <c r="C16" s="202"/>
      <c r="D16" s="181" t="s">
        <v>70</v>
      </c>
      <c r="E16" s="181"/>
      <c r="F16" s="181"/>
      <c r="G16" s="181"/>
      <c r="H16" s="182"/>
      <c r="I16" s="39"/>
      <c r="J16" s="111" t="s">
        <v>59</v>
      </c>
      <c r="K16" s="29" t="s">
        <v>61</v>
      </c>
      <c r="L16" s="42"/>
    </row>
    <row r="17" spans="2:17" s="35" customFormat="1" ht="25" customHeight="1">
      <c r="B17" s="200"/>
      <c r="C17" s="202"/>
      <c r="D17" s="181" t="s">
        <v>71</v>
      </c>
      <c r="E17" s="181"/>
      <c r="F17" s="181"/>
      <c r="G17" s="181"/>
      <c r="H17" s="182"/>
      <c r="I17" s="39"/>
      <c r="J17" s="112" t="s">
        <v>59</v>
      </c>
      <c r="K17" s="65" t="s">
        <v>60</v>
      </c>
      <c r="L17" s="42"/>
    </row>
    <row r="18" spans="2:17" s="35" customFormat="1" ht="25" customHeight="1">
      <c r="B18" s="200"/>
      <c r="C18" s="202"/>
      <c r="D18" s="181" t="s">
        <v>72</v>
      </c>
      <c r="E18" s="181"/>
      <c r="F18" s="181"/>
      <c r="G18" s="181"/>
      <c r="H18" s="181"/>
      <c r="I18" s="39"/>
      <c r="J18" s="113" t="s">
        <v>59</v>
      </c>
      <c r="K18" s="65" t="s">
        <v>62</v>
      </c>
      <c r="L18" s="42"/>
      <c r="N18" s="71"/>
    </row>
    <row r="19" spans="2:17" s="35" customFormat="1" ht="12.75" customHeight="1">
      <c r="B19" s="143"/>
      <c r="C19" s="144"/>
      <c r="D19" s="142"/>
      <c r="E19" s="142"/>
      <c r="F19" s="142"/>
      <c r="G19" s="142"/>
      <c r="H19" s="142"/>
      <c r="I19" s="50"/>
      <c r="J19" s="145"/>
      <c r="K19" s="29"/>
      <c r="L19" s="51"/>
      <c r="N19" s="71"/>
    </row>
    <row r="20" spans="2:17" s="35" customFormat="1" ht="25" customHeight="1">
      <c r="B20" s="189">
        <v>4</v>
      </c>
      <c r="C20" s="187" t="s">
        <v>39</v>
      </c>
      <c r="D20" s="70"/>
      <c r="E20" s="69" t="s">
        <v>85</v>
      </c>
      <c r="F20" s="56"/>
      <c r="G20" s="56"/>
      <c r="H20" s="56"/>
      <c r="I20" s="184"/>
      <c r="J20" s="185"/>
      <c r="K20" s="185"/>
      <c r="L20" s="186"/>
    </row>
    <row r="21" spans="2:17" s="35" customFormat="1" ht="25" customHeight="1">
      <c r="B21" s="189"/>
      <c r="C21" s="187"/>
      <c r="D21" s="226" t="s">
        <v>97</v>
      </c>
      <c r="E21" s="227"/>
      <c r="F21" s="227"/>
      <c r="G21" s="227"/>
      <c r="H21" s="228"/>
      <c r="I21" s="157"/>
      <c r="J21" s="166" t="s">
        <v>117</v>
      </c>
      <c r="K21" s="166"/>
      <c r="L21" s="137"/>
    </row>
    <row r="22" spans="2:17" s="35" customFormat="1" ht="25" customHeight="1">
      <c r="B22" s="190"/>
      <c r="C22" s="188"/>
      <c r="D22" s="226" t="s">
        <v>75</v>
      </c>
      <c r="E22" s="227"/>
      <c r="F22" s="227"/>
      <c r="G22" s="227"/>
      <c r="H22" s="228"/>
      <c r="I22" s="39"/>
      <c r="J22" s="166" t="s">
        <v>117</v>
      </c>
      <c r="K22" s="166"/>
      <c r="L22" s="42"/>
    </row>
    <row r="23" spans="2:17" s="35" customFormat="1" ht="7.5" customHeight="1">
      <c r="B23" s="52"/>
      <c r="C23" s="48"/>
      <c r="D23" s="49"/>
      <c r="E23" s="29"/>
      <c r="F23" s="29"/>
      <c r="G23" s="29"/>
      <c r="H23" s="51"/>
      <c r="I23" s="29"/>
      <c r="J23" s="29"/>
      <c r="K23" s="29"/>
      <c r="L23" s="51"/>
    </row>
    <row r="24" spans="2:17" s="35" customFormat="1" ht="18.75" customHeight="1">
      <c r="B24" s="190">
        <v>5</v>
      </c>
      <c r="C24" s="188" t="s">
        <v>107</v>
      </c>
      <c r="D24" s="107"/>
      <c r="E24" s="224" t="s">
        <v>108</v>
      </c>
      <c r="F24" s="224"/>
      <c r="G24" s="224"/>
      <c r="H24" s="41"/>
      <c r="I24" s="149" t="s">
        <v>112</v>
      </c>
      <c r="J24" s="141" t="s">
        <v>113</v>
      </c>
      <c r="K24" s="224" t="s">
        <v>114</v>
      </c>
      <c r="L24" s="225"/>
    </row>
    <row r="25" spans="2:17" s="35" customFormat="1" ht="18.75" customHeight="1">
      <c r="B25" s="200"/>
      <c r="C25" s="222"/>
      <c r="D25" s="107"/>
      <c r="E25" s="41" t="s">
        <v>109</v>
      </c>
      <c r="F25" s="148">
        <v>42151</v>
      </c>
      <c r="G25" s="141" t="s">
        <v>121</v>
      </c>
      <c r="H25" s="41"/>
      <c r="I25" s="150" t="s">
        <v>122</v>
      </c>
      <c r="J25" s="151" t="s">
        <v>124</v>
      </c>
      <c r="K25" s="211" t="s">
        <v>126</v>
      </c>
      <c r="L25" s="212"/>
    </row>
    <row r="26" spans="2:17" s="35" customFormat="1" ht="18.75" customHeight="1">
      <c r="B26" s="200"/>
      <c r="C26" s="222"/>
      <c r="D26" s="107"/>
      <c r="E26" s="41"/>
      <c r="F26" s="41"/>
      <c r="G26" s="41"/>
      <c r="H26" s="41"/>
      <c r="I26" s="184"/>
      <c r="J26" s="185"/>
      <c r="K26" s="185"/>
      <c r="L26" s="186"/>
    </row>
    <row r="27" spans="2:17" s="35" customFormat="1" ht="18.75" customHeight="1">
      <c r="B27" s="200"/>
      <c r="C27" s="222"/>
      <c r="D27" s="107"/>
      <c r="E27" s="41" t="s">
        <v>110</v>
      </c>
      <c r="F27" s="148">
        <v>42152</v>
      </c>
      <c r="G27" s="141" t="s">
        <v>111</v>
      </c>
      <c r="H27" s="41"/>
      <c r="I27" s="150" t="s">
        <v>123</v>
      </c>
      <c r="J27" s="151" t="s">
        <v>125</v>
      </c>
      <c r="K27" s="211" t="s">
        <v>126</v>
      </c>
      <c r="L27" s="212"/>
      <c r="Q27" s="152"/>
    </row>
    <row r="28" spans="2:17" s="35" customFormat="1" ht="4.5" customHeight="1">
      <c r="B28" s="230"/>
      <c r="C28" s="223"/>
      <c r="D28" s="107"/>
      <c r="E28" s="41"/>
      <c r="F28" s="41"/>
      <c r="G28" s="41"/>
      <c r="H28" s="29"/>
      <c r="I28" s="50"/>
      <c r="J28" s="29"/>
      <c r="K28" s="29"/>
      <c r="L28" s="51"/>
    </row>
    <row r="29" spans="2:17" s="35" customFormat="1" ht="25" customHeight="1">
      <c r="B29" s="189">
        <v>6</v>
      </c>
      <c r="C29" s="187" t="s">
        <v>11</v>
      </c>
      <c r="D29" s="70"/>
      <c r="E29" s="56" t="s">
        <v>73</v>
      </c>
      <c r="F29" s="56"/>
      <c r="G29" s="56"/>
      <c r="H29" s="41"/>
      <c r="I29" s="216" t="s">
        <v>98</v>
      </c>
      <c r="J29" s="217"/>
      <c r="K29" s="217"/>
      <c r="L29" s="218"/>
    </row>
    <row r="30" spans="2:17" s="35" customFormat="1" ht="25" customHeight="1">
      <c r="B30" s="189"/>
      <c r="C30" s="187"/>
      <c r="D30" s="55"/>
      <c r="E30" s="229" t="s">
        <v>127</v>
      </c>
      <c r="F30" s="229"/>
      <c r="G30" s="45" t="s">
        <v>40</v>
      </c>
      <c r="H30" s="45"/>
      <c r="I30" s="216"/>
      <c r="J30" s="217"/>
      <c r="K30" s="217"/>
      <c r="L30" s="218"/>
    </row>
    <row r="31" spans="2:17" s="35" customFormat="1" ht="25" customHeight="1">
      <c r="B31" s="189"/>
      <c r="C31" s="187"/>
      <c r="D31" s="55"/>
      <c r="E31" s="41" t="s">
        <v>74</v>
      </c>
      <c r="F31" s="41"/>
      <c r="G31" s="41"/>
      <c r="H31" s="41"/>
      <c r="I31" s="216"/>
      <c r="J31" s="217"/>
      <c r="K31" s="217"/>
      <c r="L31" s="218"/>
    </row>
    <row r="32" spans="2:17" s="35" customFormat="1" ht="25" customHeight="1">
      <c r="B32" s="190"/>
      <c r="C32" s="188"/>
      <c r="D32" s="55"/>
      <c r="E32" s="132">
        <v>1</v>
      </c>
      <c r="F32" s="60" t="s">
        <v>66</v>
      </c>
      <c r="H32" s="41"/>
      <c r="I32" s="216"/>
      <c r="J32" s="217"/>
      <c r="K32" s="217"/>
      <c r="L32" s="218"/>
    </row>
    <row r="33" spans="2:12" s="35" customFormat="1" ht="7.5" customHeight="1">
      <c r="B33" s="52"/>
      <c r="C33" s="48"/>
      <c r="D33" s="49"/>
      <c r="E33" s="29"/>
      <c r="F33" s="29"/>
      <c r="G33" s="29"/>
      <c r="H33" s="29"/>
      <c r="I33" s="50"/>
      <c r="J33" s="29"/>
      <c r="K33" s="29"/>
      <c r="L33" s="51"/>
    </row>
    <row r="34" spans="2:12" s="35" customFormat="1" ht="24.75" customHeight="1">
      <c r="B34" s="189">
        <v>7</v>
      </c>
      <c r="C34" s="187" t="s">
        <v>12</v>
      </c>
      <c r="I34" s="213" t="s">
        <v>81</v>
      </c>
      <c r="J34" s="214"/>
      <c r="K34" s="214"/>
      <c r="L34" s="215"/>
    </row>
    <row r="35" spans="2:12" s="35" customFormat="1" ht="24.75" customHeight="1">
      <c r="B35" s="189"/>
      <c r="C35" s="187"/>
      <c r="E35" s="153" t="s">
        <v>115</v>
      </c>
      <c r="F35" s="146">
        <v>2500</v>
      </c>
      <c r="G35" s="147" t="s">
        <v>106</v>
      </c>
      <c r="I35" s="216"/>
      <c r="J35" s="217"/>
      <c r="K35" s="217"/>
      <c r="L35" s="218"/>
    </row>
    <row r="36" spans="2:12" s="35" customFormat="1" ht="24.75" customHeight="1">
      <c r="B36" s="189"/>
      <c r="C36" s="187"/>
      <c r="D36" s="50"/>
      <c r="E36" s="29"/>
      <c r="F36" s="29"/>
      <c r="G36" s="29"/>
      <c r="H36" s="51"/>
      <c r="I36" s="219"/>
      <c r="J36" s="220"/>
      <c r="K36" s="220"/>
      <c r="L36" s="221"/>
    </row>
    <row r="37" spans="2:12" s="35" customFormat="1"/>
    <row r="38" spans="2:12" s="35" customFormat="1"/>
    <row r="39" spans="2:12" s="35" customFormat="1"/>
    <row r="40" spans="2:12" s="35" customFormat="1"/>
  </sheetData>
  <mergeCells count="48">
    <mergeCell ref="C20:C22"/>
    <mergeCell ref="B20:B22"/>
    <mergeCell ref="C29:C32"/>
    <mergeCell ref="B29:B32"/>
    <mergeCell ref="D22:H22"/>
    <mergeCell ref="D21:H21"/>
    <mergeCell ref="E30:F30"/>
    <mergeCell ref="B24:B28"/>
    <mergeCell ref="K27:L27"/>
    <mergeCell ref="I26:L26"/>
    <mergeCell ref="B34:B36"/>
    <mergeCell ref="C34:C36"/>
    <mergeCell ref="I34:L36"/>
    <mergeCell ref="I29:L32"/>
    <mergeCell ref="C24:C28"/>
    <mergeCell ref="E24:G24"/>
    <mergeCell ref="K24:L24"/>
    <mergeCell ref="K25:L25"/>
    <mergeCell ref="B1:C1"/>
    <mergeCell ref="C4:C7"/>
    <mergeCell ref="B4:B7"/>
    <mergeCell ref="D4:E7"/>
    <mergeCell ref="G1:I1"/>
    <mergeCell ref="G4:G7"/>
    <mergeCell ref="F4:F7"/>
    <mergeCell ref="C9:C12"/>
    <mergeCell ref="B9:B12"/>
    <mergeCell ref="F11:F13"/>
    <mergeCell ref="D9:E13"/>
    <mergeCell ref="D16:H16"/>
    <mergeCell ref="B14:B18"/>
    <mergeCell ref="C14:C18"/>
    <mergeCell ref="J1:K1"/>
    <mergeCell ref="I3:L3"/>
    <mergeCell ref="D3:H3"/>
    <mergeCell ref="F9:F10"/>
    <mergeCell ref="J22:K22"/>
    <mergeCell ref="G12:H13"/>
    <mergeCell ref="G11:H11"/>
    <mergeCell ref="G10:H10"/>
    <mergeCell ref="G9:H9"/>
    <mergeCell ref="E14:G14"/>
    <mergeCell ref="K15:L15"/>
    <mergeCell ref="D17:H17"/>
    <mergeCell ref="D18:H18"/>
    <mergeCell ref="E15:G15"/>
    <mergeCell ref="J21:K21"/>
    <mergeCell ref="I20:L20"/>
  </mergeCells>
  <phoneticPr fontId="14"/>
  <pageMargins left="0.39370078740157483" right="0.19685039370078741" top="0.78740157480314965" bottom="0.43307086614173229" header="0.35433070866141736" footer="0.19685039370078741"/>
  <pageSetup paperSize="9" orientation="portrait"/>
  <headerFooter alignWithMargins="0"/>
  <colBreaks count="1" manualBreakCount="1">
    <brk id="12" max="33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zoomScale="75" zoomScaleNormal="75" zoomScalePageLayoutView="75" workbookViewId="0">
      <selection activeCell="O15" sqref="O15"/>
    </sheetView>
  </sheetViews>
  <sheetFormatPr baseColWidth="12" defaultColWidth="8.83203125" defaultRowHeight="17" x14ac:dyDescent="0"/>
  <cols>
    <col min="1" max="1" width="6.6640625" style="2" customWidth="1"/>
    <col min="2" max="2" width="21.1640625" style="2" customWidth="1"/>
    <col min="3" max="3" width="1.1640625" style="2" customWidth="1"/>
    <col min="4" max="4" width="10.6640625" style="2" customWidth="1"/>
    <col min="5" max="5" width="4" style="2" customWidth="1"/>
    <col min="6" max="6" width="10" style="2" bestFit="1" customWidth="1"/>
    <col min="7" max="7" width="7.6640625" style="2" customWidth="1"/>
    <col min="8" max="8" width="4" style="2" customWidth="1"/>
    <col min="9" max="9" width="9" style="2" bestFit="1" customWidth="1"/>
    <col min="10" max="10" width="1.33203125" style="2" customWidth="1"/>
    <col min="11" max="11" width="5.6640625" style="2" customWidth="1"/>
    <col min="12" max="12" width="11.6640625" style="2" customWidth="1"/>
    <col min="13" max="13" width="5.83203125" style="2" customWidth="1"/>
    <col min="14" max="14" width="0.83203125" style="2" customWidth="1"/>
    <col min="15" max="16384" width="8.83203125" style="2"/>
  </cols>
  <sheetData>
    <row r="1" spans="1:14" ht="32.25" customHeight="1">
      <c r="A1" s="203" t="s">
        <v>18</v>
      </c>
      <c r="B1" s="203"/>
      <c r="C1" s="18"/>
      <c r="G1" s="76"/>
      <c r="H1" s="76"/>
      <c r="I1" s="208" t="s">
        <v>19</v>
      </c>
      <c r="J1" s="208"/>
      <c r="K1" s="208"/>
      <c r="L1" s="185" t="str">
        <f>LOOKUP(I1,表紙!B14,表紙!D14)</f>
        <v>4715-02</v>
      </c>
      <c r="M1" s="185"/>
      <c r="N1" s="20"/>
    </row>
    <row r="2" spans="1:14" ht="7.5" customHeight="1">
      <c r="A2" s="21"/>
      <c r="B2" s="21"/>
      <c r="C2" s="18"/>
      <c r="G2" s="22"/>
      <c r="H2" s="22"/>
      <c r="I2" s="22"/>
      <c r="J2" s="23"/>
      <c r="K2" s="23"/>
      <c r="L2" s="24"/>
      <c r="M2" s="24"/>
      <c r="N2" s="20"/>
    </row>
    <row r="3" spans="1:14" s="35" customFormat="1" ht="20" customHeight="1">
      <c r="A3" s="33" t="s">
        <v>45</v>
      </c>
      <c r="B3" s="34" t="s">
        <v>15</v>
      </c>
      <c r="C3" s="168" t="s">
        <v>17</v>
      </c>
      <c r="D3" s="169"/>
      <c r="E3" s="169"/>
      <c r="F3" s="169"/>
      <c r="G3" s="169"/>
      <c r="H3" s="169"/>
      <c r="I3" s="169"/>
      <c r="J3" s="242"/>
      <c r="K3" s="168" t="s">
        <v>16</v>
      </c>
      <c r="L3" s="169"/>
      <c r="M3" s="169"/>
      <c r="N3" s="170"/>
    </row>
    <row r="4" spans="1:14" s="35" customFormat="1" ht="20" customHeight="1">
      <c r="A4" s="189">
        <v>8</v>
      </c>
      <c r="B4" s="187" t="s">
        <v>14</v>
      </c>
      <c r="C4" s="194" t="s">
        <v>128</v>
      </c>
      <c r="D4" s="233"/>
      <c r="E4" s="233"/>
      <c r="F4" s="233"/>
      <c r="G4" s="233"/>
      <c r="H4" s="233"/>
      <c r="I4" s="233"/>
      <c r="J4" s="234"/>
      <c r="K4" s="213" t="s">
        <v>80</v>
      </c>
      <c r="L4" s="214"/>
      <c r="M4" s="214"/>
      <c r="N4" s="215"/>
    </row>
    <row r="5" spans="1:14" s="35" customFormat="1" ht="20" customHeight="1">
      <c r="A5" s="189"/>
      <c r="B5" s="187"/>
      <c r="C5" s="235"/>
      <c r="D5" s="236"/>
      <c r="E5" s="236"/>
      <c r="F5" s="236"/>
      <c r="G5" s="236"/>
      <c r="H5" s="236"/>
      <c r="I5" s="237"/>
      <c r="J5" s="238"/>
      <c r="K5" s="216"/>
      <c r="L5" s="217"/>
      <c r="M5" s="217"/>
      <c r="N5" s="218"/>
    </row>
    <row r="6" spans="1:14" s="35" customFormat="1" ht="20" customHeight="1">
      <c r="A6" s="189"/>
      <c r="B6" s="187"/>
      <c r="C6" s="239"/>
      <c r="D6" s="240"/>
      <c r="E6" s="240"/>
      <c r="F6" s="240"/>
      <c r="G6" s="240"/>
      <c r="H6" s="240"/>
      <c r="I6" s="240"/>
      <c r="J6" s="241"/>
      <c r="K6" s="219"/>
      <c r="L6" s="220"/>
      <c r="M6" s="220"/>
      <c r="N6" s="221"/>
    </row>
    <row r="7" spans="1:14" s="35" customFormat="1" ht="7.5" customHeight="1">
      <c r="A7" s="189">
        <v>9</v>
      </c>
      <c r="B7" s="187" t="s">
        <v>56</v>
      </c>
      <c r="C7" s="36"/>
      <c r="D7" s="37"/>
      <c r="E7" s="37"/>
      <c r="F7" s="37"/>
      <c r="G7" s="37"/>
      <c r="H7" s="37"/>
      <c r="I7" s="38"/>
      <c r="J7" s="46"/>
      <c r="K7" s="39"/>
      <c r="L7" s="40"/>
      <c r="M7" s="41"/>
      <c r="N7" s="42"/>
    </row>
    <row r="8" spans="1:14" s="35" customFormat="1" ht="25" customHeight="1">
      <c r="A8" s="189"/>
      <c r="B8" s="187"/>
      <c r="C8" s="43"/>
      <c r="D8" s="44" t="s">
        <v>20</v>
      </c>
      <c r="E8" s="44"/>
      <c r="F8" s="44" t="s">
        <v>46</v>
      </c>
      <c r="G8" s="74">
        <v>2500</v>
      </c>
      <c r="H8" s="181" t="s">
        <v>47</v>
      </c>
      <c r="I8" s="181"/>
      <c r="J8" s="116"/>
      <c r="K8" s="39"/>
      <c r="L8" s="40"/>
      <c r="M8" s="41"/>
      <c r="N8" s="42"/>
    </row>
    <row r="9" spans="1:14" s="35" customFormat="1" ht="25" customHeight="1">
      <c r="A9" s="190"/>
      <c r="B9" s="188"/>
      <c r="C9" s="43"/>
      <c r="D9" s="44" t="s">
        <v>57</v>
      </c>
      <c r="E9" s="44"/>
      <c r="F9" s="44"/>
      <c r="G9" s="135" t="s">
        <v>99</v>
      </c>
      <c r="H9" s="185" t="s">
        <v>64</v>
      </c>
      <c r="I9" s="185"/>
      <c r="J9" s="45"/>
      <c r="K9" s="39"/>
      <c r="L9" s="155"/>
      <c r="M9" s="185" t="s">
        <v>64</v>
      </c>
      <c r="N9" s="186"/>
    </row>
    <row r="10" spans="1:14" s="35" customFormat="1" ht="7.5" customHeight="1">
      <c r="A10" s="47"/>
      <c r="B10" s="48"/>
      <c r="C10" s="49"/>
      <c r="D10" s="31"/>
      <c r="E10" s="31"/>
      <c r="F10" s="31"/>
      <c r="G10" s="31"/>
      <c r="H10" s="31"/>
      <c r="I10" s="31"/>
      <c r="J10" s="31"/>
      <c r="K10" s="50"/>
      <c r="L10" s="29"/>
      <c r="M10" s="29"/>
      <c r="N10" s="51"/>
    </row>
    <row r="11" spans="1:14" s="35" customFormat="1" ht="32.25" customHeight="1">
      <c r="A11" s="189">
        <v>10</v>
      </c>
      <c r="B11" s="187" t="s">
        <v>21</v>
      </c>
      <c r="C11" s="36"/>
      <c r="D11" s="37" t="s">
        <v>13</v>
      </c>
      <c r="E11" s="37"/>
      <c r="F11" s="217" t="s">
        <v>116</v>
      </c>
      <c r="G11" s="217"/>
      <c r="H11" s="217"/>
      <c r="I11" s="217"/>
      <c r="J11" s="117"/>
      <c r="K11" s="213" t="s">
        <v>79</v>
      </c>
      <c r="L11" s="214"/>
      <c r="M11" s="214"/>
      <c r="N11" s="215"/>
    </row>
    <row r="12" spans="1:14" s="35" customFormat="1" ht="32.25" customHeight="1">
      <c r="A12" s="189"/>
      <c r="B12" s="187"/>
      <c r="C12" s="43"/>
      <c r="D12" s="44"/>
      <c r="E12" s="44"/>
      <c r="F12" s="44"/>
      <c r="G12" s="207" t="s">
        <v>65</v>
      </c>
      <c r="H12" s="207"/>
      <c r="I12" s="207"/>
      <c r="J12" s="44"/>
      <c r="K12" s="216"/>
      <c r="L12" s="217"/>
      <c r="M12" s="217"/>
      <c r="N12" s="218"/>
    </row>
    <row r="13" spans="1:14" s="35" customFormat="1" ht="32.25" customHeight="1">
      <c r="A13" s="190"/>
      <c r="B13" s="188"/>
      <c r="C13" s="43"/>
      <c r="D13" s="44" t="s">
        <v>22</v>
      </c>
      <c r="E13" s="44" t="s">
        <v>48</v>
      </c>
      <c r="F13" s="119">
        <v>0</v>
      </c>
      <c r="G13" s="44" t="s">
        <v>63</v>
      </c>
      <c r="H13" s="44" t="s">
        <v>42</v>
      </c>
      <c r="I13" s="32">
        <v>1280</v>
      </c>
      <c r="J13" s="119"/>
      <c r="K13" s="216"/>
      <c r="L13" s="217"/>
      <c r="M13" s="217"/>
      <c r="N13" s="218"/>
    </row>
    <row r="14" spans="1:14" s="35" customFormat="1" ht="7.5" customHeight="1">
      <c r="A14" s="52"/>
      <c r="B14" s="48"/>
      <c r="C14" s="53"/>
      <c r="D14" s="54"/>
      <c r="E14" s="54"/>
      <c r="F14" s="54"/>
      <c r="G14" s="54"/>
      <c r="H14" s="54"/>
      <c r="I14" s="54"/>
      <c r="J14" s="54"/>
      <c r="K14" s="219"/>
      <c r="L14" s="220"/>
      <c r="M14" s="220"/>
      <c r="N14" s="221"/>
    </row>
    <row r="15" spans="1:14" ht="13.5" customHeight="1">
      <c r="A15" s="190">
        <v>14</v>
      </c>
      <c r="B15" s="129" t="s">
        <v>86</v>
      </c>
      <c r="C15" s="125"/>
      <c r="D15" s="125"/>
      <c r="E15" s="125"/>
      <c r="F15" s="125"/>
      <c r="G15" s="125"/>
      <c r="H15" s="125"/>
      <c r="I15" s="125"/>
      <c r="J15" s="125"/>
      <c r="K15" s="231" t="s">
        <v>88</v>
      </c>
      <c r="L15" s="231"/>
      <c r="M15" s="231"/>
      <c r="N15" s="231"/>
    </row>
    <row r="16" spans="1:14" ht="18">
      <c r="A16" s="200"/>
      <c r="B16" s="130"/>
      <c r="C16" s="232" t="s">
        <v>87</v>
      </c>
      <c r="D16" s="232"/>
      <c r="E16" s="232"/>
      <c r="F16" s="232"/>
      <c r="G16" s="232"/>
      <c r="H16" s="232"/>
      <c r="I16" s="232"/>
      <c r="J16" s="232"/>
      <c r="K16" s="231"/>
      <c r="L16" s="231"/>
      <c r="M16" s="231"/>
      <c r="N16" s="231"/>
    </row>
    <row r="17" spans="1:14">
      <c r="A17" s="200"/>
      <c r="B17" s="130"/>
      <c r="C17" s="126"/>
      <c r="D17" s="126"/>
      <c r="E17" s="126"/>
      <c r="F17" s="126"/>
      <c r="G17" s="126"/>
      <c r="H17" s="126"/>
      <c r="I17" s="126"/>
      <c r="J17" s="126"/>
      <c r="K17" s="231"/>
      <c r="L17" s="231"/>
      <c r="M17" s="231"/>
      <c r="N17" s="231"/>
    </row>
    <row r="18" spans="1:14">
      <c r="A18" s="200"/>
      <c r="B18" s="130"/>
      <c r="C18" s="126"/>
      <c r="D18" s="126"/>
      <c r="E18" s="126"/>
      <c r="F18" s="126"/>
      <c r="G18" s="126"/>
      <c r="H18" s="126"/>
      <c r="I18" s="126"/>
      <c r="J18" s="126"/>
      <c r="K18" s="231"/>
      <c r="L18" s="231"/>
      <c r="M18" s="231"/>
      <c r="N18" s="231"/>
    </row>
    <row r="19" spans="1:14">
      <c r="A19" s="200"/>
      <c r="B19" s="130"/>
      <c r="C19" s="126"/>
      <c r="D19" s="126"/>
      <c r="E19" s="126"/>
      <c r="F19" s="126"/>
      <c r="G19" s="126"/>
      <c r="H19" s="126"/>
      <c r="I19" s="126"/>
      <c r="J19" s="126"/>
      <c r="K19" s="231"/>
      <c r="L19" s="231"/>
      <c r="M19" s="231"/>
      <c r="N19" s="231"/>
    </row>
    <row r="20" spans="1:14">
      <c r="A20" s="200"/>
      <c r="B20" s="130"/>
      <c r="C20" s="126"/>
      <c r="D20" s="126"/>
      <c r="E20" s="126"/>
      <c r="F20" s="126"/>
      <c r="G20" s="126"/>
      <c r="H20" s="126"/>
      <c r="I20" s="126"/>
      <c r="J20" s="126"/>
      <c r="K20" s="231"/>
      <c r="L20" s="231"/>
      <c r="M20" s="231"/>
      <c r="N20" s="231"/>
    </row>
    <row r="21" spans="1:14">
      <c r="A21" s="200"/>
      <c r="B21" s="130"/>
      <c r="C21" s="126"/>
      <c r="D21" s="126"/>
      <c r="E21" s="126"/>
      <c r="F21" s="126"/>
      <c r="G21" s="126"/>
      <c r="H21" s="126"/>
      <c r="I21" s="126"/>
      <c r="J21" s="126"/>
      <c r="K21" s="231"/>
      <c r="L21" s="231"/>
      <c r="M21" s="231"/>
      <c r="N21" s="231"/>
    </row>
    <row r="22" spans="1:14">
      <c r="A22" s="200"/>
      <c r="B22" s="130"/>
      <c r="C22" s="126"/>
      <c r="D22" s="126"/>
      <c r="E22" s="126"/>
      <c r="F22" s="126"/>
      <c r="G22" s="126"/>
      <c r="H22" s="126"/>
      <c r="I22" s="126"/>
      <c r="J22" s="126"/>
      <c r="K22" s="231"/>
      <c r="L22" s="231"/>
      <c r="M22" s="231"/>
      <c r="N22" s="231"/>
    </row>
    <row r="23" spans="1:14">
      <c r="A23" s="200"/>
      <c r="B23" s="130"/>
      <c r="C23" s="126"/>
      <c r="D23" s="126"/>
      <c r="E23" s="126"/>
      <c r="F23" s="126"/>
      <c r="G23" s="126"/>
      <c r="H23" s="126"/>
      <c r="I23" s="126"/>
      <c r="J23" s="126"/>
      <c r="K23" s="231"/>
      <c r="L23" s="231"/>
      <c r="M23" s="231"/>
      <c r="N23" s="231"/>
    </row>
    <row r="24" spans="1:14">
      <c r="A24" s="200"/>
      <c r="B24" s="130"/>
      <c r="C24" s="126"/>
      <c r="D24" s="126"/>
      <c r="E24" s="126"/>
      <c r="F24" s="126"/>
      <c r="G24" s="126"/>
      <c r="H24" s="126"/>
      <c r="I24" s="126"/>
      <c r="J24" s="126"/>
      <c r="K24" s="231"/>
      <c r="L24" s="231"/>
      <c r="M24" s="231"/>
      <c r="N24" s="231"/>
    </row>
    <row r="25" spans="1:14">
      <c r="A25" s="200"/>
      <c r="B25" s="130"/>
      <c r="C25" s="126"/>
      <c r="D25" s="126"/>
      <c r="E25" s="126"/>
      <c r="F25" s="126"/>
      <c r="G25" s="126"/>
      <c r="H25" s="126"/>
      <c r="I25" s="126"/>
      <c r="J25" s="126"/>
      <c r="K25" s="231"/>
      <c r="L25" s="231"/>
      <c r="M25" s="231"/>
      <c r="N25" s="231"/>
    </row>
    <row r="26" spans="1:14">
      <c r="A26" s="200"/>
      <c r="B26" s="130"/>
      <c r="C26" s="126"/>
      <c r="D26" s="126"/>
      <c r="E26" s="126"/>
      <c r="F26" s="126"/>
      <c r="G26" s="126"/>
      <c r="H26" s="126"/>
      <c r="I26" s="126"/>
      <c r="J26" s="126"/>
      <c r="K26" s="231"/>
      <c r="L26" s="231"/>
      <c r="M26" s="231"/>
      <c r="N26" s="231"/>
    </row>
    <row r="27" spans="1:14">
      <c r="A27" s="200"/>
      <c r="B27" s="130"/>
      <c r="C27" s="126"/>
      <c r="D27" s="126"/>
      <c r="E27" s="126"/>
      <c r="F27" s="126"/>
      <c r="G27" s="126"/>
      <c r="H27" s="126"/>
      <c r="I27" s="126"/>
      <c r="J27" s="126"/>
      <c r="K27" s="231"/>
      <c r="L27" s="231"/>
      <c r="M27" s="231"/>
      <c r="N27" s="231"/>
    </row>
    <row r="28" spans="1:14">
      <c r="A28" s="200"/>
      <c r="B28" s="130"/>
      <c r="C28" s="126"/>
      <c r="D28" s="126"/>
      <c r="E28" s="126"/>
      <c r="F28" s="126"/>
      <c r="G28" s="126"/>
      <c r="H28" s="126"/>
      <c r="I28" s="126"/>
      <c r="J28" s="126"/>
      <c r="K28" s="231"/>
      <c r="L28" s="231"/>
      <c r="M28" s="231"/>
      <c r="N28" s="231"/>
    </row>
    <row r="29" spans="1:14" ht="15" customHeight="1">
      <c r="A29" s="200"/>
      <c r="B29" s="130"/>
      <c r="C29" s="136"/>
      <c r="D29" s="136"/>
      <c r="E29" s="136"/>
      <c r="F29" s="136"/>
      <c r="G29" s="181" t="s">
        <v>100</v>
      </c>
      <c r="H29" s="181"/>
      <c r="I29" s="181"/>
      <c r="J29" s="137"/>
      <c r="K29" s="231"/>
      <c r="L29" s="231"/>
      <c r="M29" s="231"/>
      <c r="N29" s="231"/>
    </row>
    <row r="30" spans="1:14" ht="15" customHeight="1">
      <c r="A30" s="200"/>
      <c r="B30" s="130"/>
      <c r="C30" s="136"/>
      <c r="D30" s="136"/>
      <c r="E30" s="136"/>
      <c r="F30" s="136"/>
      <c r="G30" s="136" t="s">
        <v>90</v>
      </c>
      <c r="H30" s="136"/>
      <c r="I30" s="136"/>
      <c r="J30" s="137"/>
      <c r="K30" s="231"/>
      <c r="L30" s="231"/>
      <c r="M30" s="231"/>
      <c r="N30" s="231"/>
    </row>
    <row r="31" spans="1:14">
      <c r="A31" s="200"/>
      <c r="B31" s="130"/>
      <c r="C31" s="127"/>
      <c r="D31" s="127"/>
      <c r="E31" s="127"/>
      <c r="F31" s="127"/>
      <c r="G31" s="127"/>
      <c r="H31" s="127"/>
      <c r="I31" s="127"/>
      <c r="J31" s="127"/>
      <c r="K31" s="231"/>
      <c r="L31" s="231"/>
      <c r="M31" s="231"/>
      <c r="N31" s="231"/>
    </row>
    <row r="32" spans="1:14">
      <c r="A32" s="200"/>
      <c r="B32" s="130"/>
      <c r="C32" s="127"/>
      <c r="D32" s="127"/>
      <c r="E32" s="127"/>
      <c r="F32" s="127"/>
      <c r="G32" s="127"/>
      <c r="H32" s="127"/>
      <c r="I32" s="127"/>
      <c r="J32" s="127"/>
      <c r="K32" s="231"/>
      <c r="L32" s="231"/>
      <c r="M32" s="231"/>
      <c r="N32" s="231"/>
    </row>
    <row r="33" spans="1:14" s="35" customFormat="1" ht="18">
      <c r="A33" s="230"/>
      <c r="B33" s="131"/>
      <c r="C33" s="165"/>
      <c r="D33" s="165"/>
      <c r="E33" s="165"/>
      <c r="F33" s="165"/>
      <c r="G33" s="165"/>
      <c r="H33" s="165"/>
      <c r="I33" s="165"/>
      <c r="J33" s="165"/>
      <c r="K33" s="231"/>
      <c r="L33" s="231"/>
      <c r="M33" s="231"/>
      <c r="N33" s="231"/>
    </row>
    <row r="34" spans="1:14" s="35" customFormat="1" ht="18"/>
    <row r="35" spans="1:14" s="35" customFormat="1" ht="18"/>
    <row r="36" spans="1:14" s="35" customFormat="1" ht="18"/>
    <row r="37" spans="1:14" s="35" customFormat="1" ht="18"/>
  </sheetData>
  <mergeCells count="24">
    <mergeCell ref="A4:A6"/>
    <mergeCell ref="B4:B6"/>
    <mergeCell ref="K4:N6"/>
    <mergeCell ref="C4:J6"/>
    <mergeCell ref="A1:B1"/>
    <mergeCell ref="I1:K1"/>
    <mergeCell ref="L1:M1"/>
    <mergeCell ref="K3:N3"/>
    <mergeCell ref="C3:J3"/>
    <mergeCell ref="M9:N9"/>
    <mergeCell ref="A11:A13"/>
    <mergeCell ref="B11:B13"/>
    <mergeCell ref="F11:I11"/>
    <mergeCell ref="K11:N14"/>
    <mergeCell ref="G12:I12"/>
    <mergeCell ref="A7:A9"/>
    <mergeCell ref="B7:B9"/>
    <mergeCell ref="H8:I8"/>
    <mergeCell ref="H9:I9"/>
    <mergeCell ref="K15:N33"/>
    <mergeCell ref="A15:A33"/>
    <mergeCell ref="C16:J16"/>
    <mergeCell ref="C33:J33"/>
    <mergeCell ref="G29:I29"/>
  </mergeCells>
  <phoneticPr fontId="14"/>
  <pageMargins left="0.6692913385826772" right="0.19685039370078741" top="0.59055118110236227" bottom="0.59055118110236227" header="0.51181102362204722" footer="0.51181102362204722"/>
  <pageSetup paperSize="9" scale="96" orientation="portrait" verticalDpi="360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7"/>
  <sheetViews>
    <sheetView topLeftCell="A22" zoomScale="75" zoomScaleNormal="75" zoomScalePageLayoutView="75" workbookViewId="0">
      <selection activeCell="G18" sqref="G18"/>
    </sheetView>
  </sheetViews>
  <sheetFormatPr baseColWidth="12" defaultColWidth="8.83203125" defaultRowHeight="17" x14ac:dyDescent="0"/>
  <cols>
    <col min="1" max="1" width="2.6640625" style="2" customWidth="1"/>
    <col min="2" max="2" width="26.1640625" style="2" customWidth="1"/>
    <col min="3" max="3" width="0.1640625" style="2" customWidth="1"/>
    <col min="4" max="7" width="22.1640625" style="2" customWidth="1"/>
    <col min="8" max="8" width="18.6640625" style="2" customWidth="1"/>
    <col min="9" max="9" width="11.1640625" style="2" customWidth="1"/>
    <col min="10" max="14" width="8.33203125" style="2" hidden="1" customWidth="1"/>
    <col min="15" max="15" width="11.33203125" style="2" hidden="1" customWidth="1"/>
    <col min="16" max="17" width="9.33203125" style="2" hidden="1" customWidth="1"/>
    <col min="18" max="18" width="0.1640625" style="2" hidden="1" customWidth="1"/>
    <col min="19" max="16384" width="8.83203125" style="2"/>
  </cols>
  <sheetData>
    <row r="1" spans="1:17" ht="30" customHeight="1">
      <c r="A1" s="244" t="s">
        <v>94</v>
      </c>
      <c r="B1" s="244"/>
    </row>
    <row r="2" spans="1:17" ht="26.25" customHeight="1">
      <c r="A2" s="118"/>
      <c r="B2" s="118"/>
      <c r="C2" s="118"/>
      <c r="D2" s="243" t="s">
        <v>27</v>
      </c>
      <c r="E2" s="243"/>
      <c r="F2" s="243"/>
      <c r="G2" s="118"/>
      <c r="H2" s="118"/>
      <c r="I2" s="118"/>
      <c r="J2" s="75"/>
      <c r="K2" s="75"/>
      <c r="L2" s="75"/>
      <c r="M2" s="75"/>
      <c r="N2" s="75"/>
      <c r="O2" s="75"/>
      <c r="P2" s="75"/>
      <c r="Q2" s="75"/>
    </row>
    <row r="3" spans="1:17" s="35" customFormat="1" ht="21" customHeight="1">
      <c r="B3" s="96"/>
    </row>
    <row r="4" spans="1:17" s="1" customFormat="1" ht="21" customHeight="1">
      <c r="B4" s="77"/>
      <c r="C4" s="77"/>
      <c r="E4" s="97" t="str">
        <f>LOOKUP('Fig-1'!F4,表紙!G10,表紙!E10)</f>
        <v>S2S D1</v>
      </c>
      <c r="F4" s="95" t="s">
        <v>50</v>
      </c>
      <c r="G4" s="78"/>
      <c r="H4" s="79"/>
      <c r="J4" s="78"/>
      <c r="K4" s="78"/>
      <c r="L4" s="78"/>
      <c r="M4" s="78"/>
      <c r="P4" s="78"/>
    </row>
    <row r="5" spans="1:17" s="1" customFormat="1" ht="21" customHeight="1"/>
    <row r="6" spans="1:17" s="1" customFormat="1" ht="21" customHeight="1">
      <c r="D6" s="77" t="s">
        <v>82</v>
      </c>
      <c r="E6" s="81">
        <f>SUM(試験結果!J7)</f>
        <v>69.099999999999994</v>
      </c>
      <c r="F6" s="77" t="s">
        <v>51</v>
      </c>
    </row>
    <row r="7" spans="1:17" s="1" customFormat="1" ht="21" customHeight="1">
      <c r="H7" s="82"/>
    </row>
    <row r="8" spans="1:17" s="1" customFormat="1" ht="25" customHeight="1">
      <c r="B8" s="80" t="s">
        <v>28</v>
      </c>
      <c r="C8" s="80">
        <v>0</v>
      </c>
      <c r="D8" s="83">
        <v>1000</v>
      </c>
      <c r="E8" s="83">
        <v>1500</v>
      </c>
      <c r="F8" s="83">
        <v>2000</v>
      </c>
      <c r="G8" s="83">
        <v>2500</v>
      </c>
      <c r="H8" s="85"/>
      <c r="I8" s="85"/>
      <c r="J8" s="86">
        <v>2600</v>
      </c>
      <c r="K8" s="84">
        <v>2700</v>
      </c>
      <c r="L8" s="84">
        <v>2800</v>
      </c>
      <c r="M8" s="84">
        <v>2900</v>
      </c>
      <c r="N8" s="84">
        <v>3000</v>
      </c>
      <c r="O8" s="84">
        <v>3100</v>
      </c>
      <c r="P8" s="84">
        <v>3200</v>
      </c>
      <c r="Q8" s="83">
        <v>3300</v>
      </c>
    </row>
    <row r="9" spans="1:17" s="1" customFormat="1" ht="25" customHeight="1">
      <c r="B9" s="80" t="s">
        <v>43</v>
      </c>
      <c r="C9" s="80">
        <v>0</v>
      </c>
      <c r="D9" s="101"/>
      <c r="E9" s="101"/>
      <c r="F9" s="100"/>
      <c r="G9" s="100"/>
      <c r="H9" s="115"/>
      <c r="I9" s="88"/>
      <c r="J9" s="89">
        <v>28</v>
      </c>
      <c r="K9" s="87">
        <v>29.1</v>
      </c>
      <c r="L9" s="87">
        <v>30.5</v>
      </c>
      <c r="M9" s="87">
        <v>31.7</v>
      </c>
      <c r="N9" s="87">
        <v>32.9</v>
      </c>
      <c r="O9" s="87">
        <v>34.299999999999997</v>
      </c>
      <c r="P9" s="87">
        <v>35.799999999999997</v>
      </c>
      <c r="Q9" s="87">
        <v>36.799999999999997</v>
      </c>
    </row>
    <row r="10" spans="1:17" s="1" customFormat="1" ht="25" customHeight="1">
      <c r="B10" s="80" t="s">
        <v>69</v>
      </c>
      <c r="C10" s="80">
        <v>13</v>
      </c>
      <c r="D10" s="87"/>
      <c r="E10" s="87"/>
      <c r="F10" s="87"/>
      <c r="G10" s="87"/>
      <c r="H10" s="88"/>
      <c r="I10" s="88"/>
      <c r="J10" s="89">
        <v>13</v>
      </c>
      <c r="K10" s="87">
        <v>13</v>
      </c>
      <c r="L10" s="87">
        <v>13</v>
      </c>
      <c r="M10" s="87">
        <v>13</v>
      </c>
      <c r="N10" s="87">
        <v>13</v>
      </c>
      <c r="O10" s="87">
        <v>13</v>
      </c>
      <c r="P10" s="87">
        <v>13</v>
      </c>
      <c r="Q10" s="87">
        <v>13</v>
      </c>
    </row>
    <row r="11" spans="1:17" s="1" customFormat="1" ht="25" customHeight="1">
      <c r="B11" s="80" t="s">
        <v>68</v>
      </c>
      <c r="C11" s="80">
        <v>3</v>
      </c>
      <c r="D11" s="87"/>
      <c r="E11" s="87"/>
      <c r="F11" s="87"/>
      <c r="G11" s="87"/>
      <c r="H11" s="88"/>
      <c r="I11" s="88"/>
      <c r="J11" s="89">
        <v>3</v>
      </c>
      <c r="K11" s="87">
        <v>3</v>
      </c>
      <c r="L11" s="87">
        <v>3</v>
      </c>
      <c r="M11" s="87">
        <v>3</v>
      </c>
      <c r="N11" s="87">
        <v>3</v>
      </c>
      <c r="O11" s="87">
        <v>3</v>
      </c>
      <c r="P11" s="87">
        <v>3</v>
      </c>
      <c r="Q11" s="87">
        <v>3</v>
      </c>
    </row>
    <row r="12" spans="1:17" s="1" customFormat="1" ht="25" customHeight="1">
      <c r="B12" s="80" t="s">
        <v>67</v>
      </c>
      <c r="C12" s="80">
        <v>10</v>
      </c>
      <c r="D12" s="122">
        <f>(D10-D11)</f>
        <v>0</v>
      </c>
      <c r="E12" s="122">
        <f t="shared" ref="E12:F12" si="0">(E10-E11)</f>
        <v>0</v>
      </c>
      <c r="F12" s="122">
        <f t="shared" si="0"/>
        <v>0</v>
      </c>
      <c r="G12" s="122">
        <f t="shared" ref="G12" si="1">(G10-G11)</f>
        <v>0</v>
      </c>
      <c r="H12" s="91"/>
      <c r="I12" s="91"/>
      <c r="J12" s="92">
        <v>10</v>
      </c>
      <c r="K12" s="90">
        <f>SUM(K10-K11)</f>
        <v>10</v>
      </c>
      <c r="L12" s="90">
        <f>SUM(L10-L11)</f>
        <v>10</v>
      </c>
      <c r="M12" s="90">
        <v>10</v>
      </c>
      <c r="N12" s="90">
        <v>10</v>
      </c>
      <c r="O12" s="90">
        <v>10</v>
      </c>
      <c r="P12" s="90">
        <v>10</v>
      </c>
      <c r="Q12" s="80">
        <v>10</v>
      </c>
    </row>
    <row r="13" spans="1:17" s="1" customFormat="1" ht="25" customHeight="1">
      <c r="B13" s="80" t="s">
        <v>29</v>
      </c>
      <c r="C13" s="80">
        <v>35</v>
      </c>
      <c r="D13" s="87">
        <v>195</v>
      </c>
      <c r="E13" s="87">
        <v>197</v>
      </c>
      <c r="F13" s="87">
        <v>198</v>
      </c>
      <c r="G13" s="87">
        <v>198</v>
      </c>
      <c r="H13" s="88"/>
      <c r="I13" s="88"/>
      <c r="J13" s="89">
        <v>35</v>
      </c>
      <c r="K13" s="87">
        <v>35</v>
      </c>
      <c r="L13" s="87">
        <v>35</v>
      </c>
      <c r="M13" s="87">
        <v>35</v>
      </c>
      <c r="N13" s="87">
        <v>35</v>
      </c>
      <c r="O13" s="87">
        <v>35</v>
      </c>
      <c r="P13" s="87">
        <v>35</v>
      </c>
      <c r="Q13" s="87">
        <v>35</v>
      </c>
    </row>
    <row r="14" spans="1:17" s="1" customFormat="1" ht="25" customHeight="1">
      <c r="B14" s="80" t="s">
        <v>30</v>
      </c>
      <c r="C14" s="80">
        <v>23</v>
      </c>
      <c r="D14" s="87">
        <v>22.2</v>
      </c>
      <c r="E14" s="87">
        <v>22.3</v>
      </c>
      <c r="F14" s="87">
        <v>23</v>
      </c>
      <c r="G14" s="87">
        <v>23</v>
      </c>
      <c r="H14" s="88"/>
      <c r="I14" s="88"/>
      <c r="J14" s="89">
        <v>23</v>
      </c>
      <c r="K14" s="87">
        <v>23</v>
      </c>
      <c r="L14" s="87">
        <v>24</v>
      </c>
      <c r="M14" s="87">
        <v>24</v>
      </c>
      <c r="N14" s="87">
        <v>23</v>
      </c>
      <c r="O14" s="87">
        <v>24</v>
      </c>
      <c r="P14" s="87">
        <v>25</v>
      </c>
      <c r="Q14" s="87">
        <v>24</v>
      </c>
    </row>
    <row r="15" spans="1:17" s="1" customFormat="1" ht="25" customHeight="1">
      <c r="B15" s="80" t="s">
        <v>49</v>
      </c>
      <c r="C15" s="80"/>
      <c r="D15" s="87">
        <v>27</v>
      </c>
      <c r="E15" s="87">
        <v>35.5</v>
      </c>
      <c r="F15" s="87">
        <v>43.5</v>
      </c>
      <c r="G15" s="87">
        <v>43.5</v>
      </c>
      <c r="H15" s="88"/>
      <c r="I15" s="88"/>
      <c r="J15" s="89">
        <v>51</v>
      </c>
      <c r="K15" s="87">
        <v>53</v>
      </c>
      <c r="L15" s="87">
        <v>56</v>
      </c>
      <c r="M15" s="87">
        <v>58</v>
      </c>
      <c r="N15" s="87">
        <v>60</v>
      </c>
      <c r="O15" s="87">
        <v>64</v>
      </c>
      <c r="P15" s="87">
        <v>68</v>
      </c>
      <c r="Q15" s="87">
        <v>69</v>
      </c>
    </row>
    <row r="16" spans="1:17" s="1" customFormat="1" ht="25" customHeight="1">
      <c r="B16" s="80" t="s">
        <v>44</v>
      </c>
      <c r="C16" s="80">
        <v>17</v>
      </c>
      <c r="D16" s="87">
        <v>12.8</v>
      </c>
      <c r="E16" s="87">
        <v>12.7</v>
      </c>
      <c r="F16" s="87">
        <v>11.2</v>
      </c>
      <c r="G16" s="87">
        <v>11.2</v>
      </c>
      <c r="H16" s="88"/>
      <c r="I16" s="88"/>
      <c r="J16" s="89">
        <v>17</v>
      </c>
      <c r="K16" s="87">
        <v>17</v>
      </c>
      <c r="L16" s="87">
        <v>17</v>
      </c>
      <c r="M16" s="87">
        <v>17</v>
      </c>
      <c r="N16" s="87">
        <v>18</v>
      </c>
      <c r="O16" s="87">
        <v>18</v>
      </c>
      <c r="P16" s="87">
        <v>18</v>
      </c>
      <c r="Q16" s="87">
        <v>18</v>
      </c>
    </row>
    <row r="17" spans="1:17" s="1" customFormat="1" ht="24.75" customHeight="1">
      <c r="B17" s="98" t="s">
        <v>31</v>
      </c>
      <c r="C17" s="80"/>
      <c r="D17" s="93">
        <f>IF(ISBLANK(D8),"",ROUND(((D9*254.5)/(D8*E6*0.001))-234.5,1))</f>
        <v>-234.5</v>
      </c>
      <c r="E17" s="93">
        <f>IF(ISBLANK(E8),"",ROUND(((E9*254.5)/(E8*E6*0.001))-234.5,1))</f>
        <v>-234.5</v>
      </c>
      <c r="F17" s="80">
        <f>IF(ISBLANK(F8),"",ROUND(F9/F8/0.001/E6*254.5-234.5,1))</f>
        <v>-234.5</v>
      </c>
      <c r="G17" s="80">
        <f>IF(ISBLANK(G8),"",ROUND(G9/G8/0.001/E6*254.5-234.5,1))</f>
        <v>-234.5</v>
      </c>
      <c r="H17" s="114"/>
      <c r="I17" s="91"/>
      <c r="J17" s="94">
        <v>60.2</v>
      </c>
      <c r="K17" s="90">
        <v>60.4</v>
      </c>
      <c r="L17" s="90">
        <v>63.6</v>
      </c>
      <c r="M17" s="90">
        <v>64.599999999999994</v>
      </c>
      <c r="N17" s="90">
        <v>65.599999999999994</v>
      </c>
      <c r="O17" s="90">
        <v>68.3</v>
      </c>
      <c r="P17" s="90">
        <v>71.7</v>
      </c>
      <c r="Q17" s="80">
        <v>70.7</v>
      </c>
    </row>
    <row r="18" spans="1:17" s="1" customFormat="1" ht="24.75" customHeight="1">
      <c r="B18" s="80" t="s">
        <v>32</v>
      </c>
      <c r="C18" s="80"/>
      <c r="D18" s="80">
        <f>SUM(D17-D14)</f>
        <v>-256.7</v>
      </c>
      <c r="E18" s="80">
        <f>SUM(E17-E14)</f>
        <v>-256.8</v>
      </c>
      <c r="F18" s="80">
        <f>SUM(F17-F14)</f>
        <v>-257.5</v>
      </c>
      <c r="G18" s="122">
        <f>SUM(G17-G14)</f>
        <v>-257.5</v>
      </c>
      <c r="H18" s="114"/>
      <c r="I18" s="91"/>
      <c r="J18" s="94">
        <v>37.200000000000003</v>
      </c>
      <c r="K18" s="90">
        <v>37.4</v>
      </c>
      <c r="L18" s="90">
        <v>39.6</v>
      </c>
      <c r="M18" s="90">
        <v>40.6</v>
      </c>
      <c r="N18" s="90">
        <v>42.6</v>
      </c>
      <c r="O18" s="90">
        <v>44.3</v>
      </c>
      <c r="P18" s="90">
        <v>46.7</v>
      </c>
      <c r="Q18" s="80">
        <v>46.7</v>
      </c>
    </row>
    <row r="19" spans="1:17" s="35" customFormat="1" ht="21" customHeight="1">
      <c r="B19" s="2"/>
      <c r="C19" s="2"/>
      <c r="D19" s="2"/>
      <c r="E19" s="2"/>
      <c r="F19" s="2"/>
      <c r="G19" s="2"/>
      <c r="H19" s="2"/>
    </row>
    <row r="20" spans="1:17" s="35" customFormat="1" ht="21" customHeight="1">
      <c r="B20" s="2"/>
      <c r="C20" s="2"/>
      <c r="D20" s="2"/>
      <c r="E20" s="2"/>
      <c r="F20" s="2"/>
      <c r="G20" s="2"/>
      <c r="H20" s="2"/>
    </row>
    <row r="21" spans="1:17" s="35" customFormat="1" ht="21" customHeight="1">
      <c r="B21" s="2"/>
      <c r="C21" s="2"/>
      <c r="D21" s="2"/>
      <c r="E21" s="2"/>
      <c r="F21" s="2"/>
      <c r="G21" s="2"/>
      <c r="H21" s="2"/>
    </row>
    <row r="22" spans="1:17" s="35" customFormat="1" ht="21" customHeight="1">
      <c r="B22" s="2"/>
      <c r="C22" s="2"/>
      <c r="D22" s="2"/>
      <c r="E22" s="2"/>
      <c r="F22" s="2"/>
      <c r="G22" s="2"/>
      <c r="H22" s="2"/>
    </row>
    <row r="23" spans="1:17" s="35" customFormat="1" ht="21" customHeight="1">
      <c r="B23" s="2"/>
      <c r="C23" s="2"/>
      <c r="D23" s="2"/>
      <c r="E23" s="2"/>
      <c r="F23" s="2"/>
      <c r="G23" s="2"/>
      <c r="H23" s="2"/>
    </row>
    <row r="24" spans="1:17" s="35" customFormat="1" ht="21" customHeight="1">
      <c r="B24" s="2"/>
      <c r="C24" s="2"/>
      <c r="D24" s="2"/>
      <c r="E24" s="2"/>
      <c r="F24" s="2"/>
      <c r="G24" s="2"/>
      <c r="H24" s="2"/>
    </row>
    <row r="25" spans="1:17" s="35" customFormat="1" ht="21" customHeight="1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7" s="35" customFormat="1" ht="21" customHeight="1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7" s="35" customFormat="1" ht="21" customHeight="1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7" s="35" customFormat="1" ht="21" customHeight="1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s="35" customFormat="1" ht="21" customHeight="1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 ht="21" customHeight="1"/>
    <row r="31" spans="1:17" ht="21" customHeight="1">
      <c r="A31" s="1"/>
      <c r="B31" s="1"/>
      <c r="C31" s="1"/>
    </row>
    <row r="32" spans="1:17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</sheetData>
  <mergeCells count="2">
    <mergeCell ref="D2:F2"/>
    <mergeCell ref="A1:B1"/>
  </mergeCells>
  <phoneticPr fontId="14"/>
  <pageMargins left="0.82" right="0.13" top="0.64" bottom="0.37" header="0.34" footer="0.28000000000000003"/>
  <pageSetup paperSize="9" scale="70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0"/>
  <sheetViews>
    <sheetView tabSelected="1" topLeftCell="A9" zoomScale="75" zoomScaleNormal="75" zoomScalePageLayoutView="75" workbookViewId="0">
      <selection activeCell="O9" sqref="O9"/>
    </sheetView>
  </sheetViews>
  <sheetFormatPr baseColWidth="12" defaultColWidth="8.83203125" defaultRowHeight="17" x14ac:dyDescent="0"/>
  <cols>
    <col min="1" max="1" width="4.83203125" customWidth="1"/>
    <col min="2" max="2" width="19.5" customWidth="1"/>
    <col min="3" max="3" width="0.1640625" customWidth="1"/>
    <col min="4" max="6" width="7.33203125" customWidth="1"/>
    <col min="7" max="7" width="7.1640625" customWidth="1"/>
    <col min="8" max="8" width="7.33203125" customWidth="1"/>
    <col min="9" max="9" width="7.1640625" customWidth="1"/>
    <col min="10" max="10" width="7.33203125" customWidth="1"/>
    <col min="11" max="14" width="7.1640625" customWidth="1"/>
    <col min="15" max="15" width="6.6640625" customWidth="1"/>
    <col min="16" max="16" width="5.83203125" customWidth="1"/>
    <col min="17" max="17" width="3.6640625" customWidth="1"/>
    <col min="18" max="18" width="1.83203125" customWidth="1"/>
  </cols>
  <sheetData>
    <row r="1" spans="1:18" ht="39.75" customHeight="1">
      <c r="A1" s="249" t="s">
        <v>95</v>
      </c>
      <c r="B1" s="249"/>
    </row>
    <row r="2" spans="1:18" ht="47.25" customHeight="1">
      <c r="A2" s="248" t="s">
        <v>52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104"/>
      <c r="Q2" s="104"/>
      <c r="R2" s="104"/>
    </row>
    <row r="3" spans="1:18" s="35" customFormat="1" ht="35.25" customHeight="1">
      <c r="D3" s="71"/>
      <c r="E3" s="250" t="str">
        <f>LOOKUP(J3,表紙!G10,表紙!E10)</f>
        <v>S2S D1</v>
      </c>
      <c r="F3" s="251"/>
      <c r="G3" s="251"/>
      <c r="H3" s="251"/>
      <c r="I3" s="251"/>
      <c r="J3" s="99" t="s">
        <v>33</v>
      </c>
      <c r="K3" s="105"/>
    </row>
    <row r="4" spans="1:18" s="35" customFormat="1" ht="25.5" customHeight="1">
      <c r="J4" s="246"/>
      <c r="K4" s="246"/>
      <c r="L4" s="246" t="s">
        <v>19</v>
      </c>
      <c r="M4" s="246"/>
      <c r="N4" s="245" t="str">
        <f>LOOKUP(L4,表紙!B14,表紙!D14)</f>
        <v>4715-02</v>
      </c>
      <c r="O4" s="245"/>
      <c r="R4" s="46"/>
    </row>
    <row r="5" spans="1:18" s="35" customFormat="1" ht="20.25" customHeight="1">
      <c r="E5" s="71"/>
    </row>
    <row r="6" spans="1:18" s="35" customFormat="1" ht="25" customHeight="1">
      <c r="A6" s="247" t="s">
        <v>69</v>
      </c>
      <c r="B6" s="247"/>
      <c r="C6" s="101">
        <v>0</v>
      </c>
      <c r="D6" s="123">
        <v>0.35</v>
      </c>
      <c r="E6" s="123">
        <v>0.45</v>
      </c>
      <c r="F6" s="123">
        <v>0.57999999999999996</v>
      </c>
      <c r="G6" s="123">
        <v>0.68</v>
      </c>
      <c r="H6" s="123">
        <v>0.78</v>
      </c>
      <c r="I6" s="123">
        <v>0.88</v>
      </c>
      <c r="J6" s="123">
        <v>0.98</v>
      </c>
      <c r="K6" s="123">
        <v>1.1000000000000001</v>
      </c>
      <c r="L6" s="123">
        <v>1.2</v>
      </c>
      <c r="M6" s="123">
        <v>1.3</v>
      </c>
      <c r="N6" s="123">
        <v>1.4</v>
      </c>
    </row>
    <row r="7" spans="1:18" s="35" customFormat="1" ht="25" customHeight="1">
      <c r="A7" s="247" t="s">
        <v>68</v>
      </c>
      <c r="B7" s="247"/>
      <c r="C7" s="101">
        <v>0</v>
      </c>
      <c r="D7" s="123">
        <v>0.25</v>
      </c>
      <c r="E7" s="123">
        <v>0.25</v>
      </c>
      <c r="F7" s="123">
        <v>0.28000000000000003</v>
      </c>
      <c r="G7" s="123">
        <v>0.28000000000000003</v>
      </c>
      <c r="H7" s="123">
        <v>0.28000000000000003</v>
      </c>
      <c r="I7" s="123">
        <v>0.28000000000000003</v>
      </c>
      <c r="J7" s="123">
        <v>0.28000000000000003</v>
      </c>
      <c r="K7" s="123">
        <v>0.3</v>
      </c>
      <c r="L7" s="123">
        <v>0.3</v>
      </c>
      <c r="M7" s="123">
        <v>0.3</v>
      </c>
      <c r="N7" s="123">
        <v>0.3</v>
      </c>
    </row>
    <row r="8" spans="1:18" s="35" customFormat="1" ht="25" customHeight="1">
      <c r="A8" s="247" t="s">
        <v>67</v>
      </c>
      <c r="B8" s="247"/>
      <c r="C8" s="102">
        <v>0</v>
      </c>
      <c r="D8" s="102">
        <f t="shared" ref="D8:N8" si="0">IF(ISBLANK(D7),"",SUM(D6-D7))</f>
        <v>9.9999999999999978E-2</v>
      </c>
      <c r="E8" s="102">
        <f t="shared" si="0"/>
        <v>0.2</v>
      </c>
      <c r="F8" s="102">
        <f t="shared" si="0"/>
        <v>0.29999999999999993</v>
      </c>
      <c r="G8" s="102">
        <f t="shared" si="0"/>
        <v>0.4</v>
      </c>
      <c r="H8" s="102">
        <f t="shared" si="0"/>
        <v>0.5</v>
      </c>
      <c r="I8" s="102">
        <f t="shared" si="0"/>
        <v>0.6</v>
      </c>
      <c r="J8" s="102">
        <f t="shared" si="0"/>
        <v>0.7</v>
      </c>
      <c r="K8" s="102">
        <f t="shared" si="0"/>
        <v>0.8</v>
      </c>
      <c r="L8" s="102">
        <f t="shared" si="0"/>
        <v>0.89999999999999991</v>
      </c>
      <c r="M8" s="102">
        <f t="shared" si="0"/>
        <v>1</v>
      </c>
      <c r="N8" s="128">
        <f t="shared" si="0"/>
        <v>1.0999999999999999</v>
      </c>
    </row>
    <row r="9" spans="1:18" s="35" customFormat="1" ht="25" customHeight="1">
      <c r="A9" s="247" t="s">
        <v>29</v>
      </c>
      <c r="B9" s="247"/>
      <c r="C9" s="103">
        <v>0</v>
      </c>
      <c r="D9" s="101">
        <v>90</v>
      </c>
      <c r="E9" s="101">
        <v>118</v>
      </c>
      <c r="F9" s="101">
        <v>147</v>
      </c>
      <c r="G9" s="101">
        <v>162</v>
      </c>
      <c r="H9" s="101">
        <v>186</v>
      </c>
      <c r="I9" s="101">
        <v>210</v>
      </c>
      <c r="J9" s="101">
        <v>221</v>
      </c>
      <c r="K9" s="101">
        <v>244</v>
      </c>
      <c r="L9" s="101">
        <v>256</v>
      </c>
      <c r="M9" s="101">
        <v>271</v>
      </c>
      <c r="N9" s="101">
        <v>286</v>
      </c>
    </row>
    <row r="10" spans="1:18" s="41" customFormat="1" ht="11.25" customHeight="1">
      <c r="C10" s="56"/>
      <c r="D10" s="56"/>
      <c r="E10" s="56"/>
      <c r="F10" s="56"/>
      <c r="G10" s="56"/>
      <c r="H10" s="56"/>
      <c r="I10" s="56"/>
    </row>
    <row r="11" spans="1:18" s="35" customFormat="1" ht="20" customHeight="1">
      <c r="B11" s="41"/>
      <c r="C11" s="41"/>
      <c r="D11" s="41"/>
      <c r="E11" s="41"/>
      <c r="F11" s="41"/>
      <c r="G11" s="41"/>
      <c r="H11" s="41"/>
      <c r="I11" s="41"/>
    </row>
    <row r="12" spans="1:18" s="35" customFormat="1" ht="20" customHeight="1"/>
    <row r="13" spans="1:18" s="35" customFormat="1" ht="20" customHeight="1"/>
    <row r="14" spans="1:18" s="35" customFormat="1" ht="20" customHeight="1"/>
    <row r="15" spans="1:18" s="35" customFormat="1" ht="20" customHeight="1"/>
    <row r="16" spans="1:18" s="35" customFormat="1" ht="20" customHeight="1"/>
    <row r="17" s="35" customFormat="1" ht="20" customHeight="1"/>
    <row r="18" s="35" customFormat="1" ht="18"/>
    <row r="19" s="35" customFormat="1" ht="18"/>
    <row r="20" s="35" customFormat="1" ht="18"/>
    <row r="21" s="35" customFormat="1" ht="18"/>
    <row r="22" s="35" customFormat="1" ht="18"/>
    <row r="23" s="35" customFormat="1" ht="18"/>
    <row r="24" s="35" customFormat="1" ht="18"/>
    <row r="25" s="35" customFormat="1" ht="18"/>
    <row r="26" s="35" customFormat="1" ht="18"/>
    <row r="27" s="35" customFormat="1" ht="18"/>
    <row r="28" s="35" customFormat="1" ht="18"/>
    <row r="29" s="35" customFormat="1" ht="18"/>
    <row r="30" s="35" customFormat="1" ht="18"/>
    <row r="31" s="35" customFormat="1" ht="18"/>
    <row r="32" s="35" customFormat="1" ht="18"/>
    <row r="33" s="35" customFormat="1" ht="18"/>
    <row r="34" s="35" customFormat="1" ht="18"/>
    <row r="35" s="35" customFormat="1" ht="18"/>
    <row r="36" s="35" customFormat="1" ht="18"/>
    <row r="37" s="35" customFormat="1" ht="18"/>
    <row r="38" s="35" customFormat="1" ht="18"/>
    <row r="39" s="35" customFormat="1" ht="18"/>
    <row r="40" s="35" customFormat="1" ht="18"/>
    <row r="41" s="35" customFormat="1" ht="18"/>
    <row r="42" s="35" customFormat="1" ht="18"/>
    <row r="43" s="35" customFormat="1" ht="18"/>
    <row r="44" s="35" customFormat="1" ht="18"/>
    <row r="45" s="35" customFormat="1" ht="18"/>
    <row r="46" s="35" customFormat="1" ht="18"/>
    <row r="47" s="35" customFormat="1" ht="18"/>
    <row r="48" s="35" customFormat="1" ht="18"/>
    <row r="49" s="35" customFormat="1" ht="18"/>
    <row r="50" s="35" customFormat="1" ht="18"/>
  </sheetData>
  <mergeCells count="10">
    <mergeCell ref="A1:B1"/>
    <mergeCell ref="A6:B6"/>
    <mergeCell ref="A7:B7"/>
    <mergeCell ref="E3:I3"/>
    <mergeCell ref="A9:B9"/>
    <mergeCell ref="N4:O4"/>
    <mergeCell ref="L4:M4"/>
    <mergeCell ref="J4:K4"/>
    <mergeCell ref="A8:B8"/>
    <mergeCell ref="A2:O2"/>
  </mergeCells>
  <phoneticPr fontId="14"/>
  <pageMargins left="0.85" right="0.18" top="0.8" bottom="1" header="0.51200000000000001" footer="0.51200000000000001"/>
  <pageSetup paperSize="9" scale="81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0"/>
  <sheetViews>
    <sheetView topLeftCell="A3" workbookViewId="0">
      <selection activeCell="K33" sqref="K33"/>
    </sheetView>
  </sheetViews>
  <sheetFormatPr baseColWidth="12" defaultColWidth="8.83203125" defaultRowHeight="17" x14ac:dyDescent="0"/>
  <cols>
    <col min="1" max="7" width="8.83203125" style="139"/>
    <col min="8" max="8" width="7.1640625" style="139" customWidth="1"/>
    <col min="9" max="9" width="9.6640625" style="139" customWidth="1"/>
    <col min="10" max="242" width="8.83203125" style="139"/>
    <col min="243" max="243" width="7.1640625" style="139" customWidth="1"/>
    <col min="244" max="244" width="9.6640625" style="139" customWidth="1"/>
    <col min="245" max="246" width="8.83203125" style="139"/>
    <col min="247" max="247" width="14.6640625" style="139" bestFit="1" customWidth="1"/>
    <col min="248" max="248" width="13.5" style="139" bestFit="1" customWidth="1"/>
    <col min="249" max="498" width="8.83203125" style="139"/>
    <col min="499" max="499" width="7.1640625" style="139" customWidth="1"/>
    <col min="500" max="500" width="9.6640625" style="139" customWidth="1"/>
    <col min="501" max="502" width="8.83203125" style="139"/>
    <col min="503" max="503" width="14.6640625" style="139" bestFit="1" customWidth="1"/>
    <col min="504" max="504" width="13.5" style="139" bestFit="1" customWidth="1"/>
    <col min="505" max="754" width="8.83203125" style="139"/>
    <col min="755" max="755" width="7.1640625" style="139" customWidth="1"/>
    <col min="756" max="756" width="9.6640625" style="139" customWidth="1"/>
    <col min="757" max="758" width="8.83203125" style="139"/>
    <col min="759" max="759" width="14.6640625" style="139" bestFit="1" customWidth="1"/>
    <col min="760" max="760" width="13.5" style="139" bestFit="1" customWidth="1"/>
    <col min="761" max="1010" width="8.83203125" style="139"/>
    <col min="1011" max="1011" width="7.1640625" style="139" customWidth="1"/>
    <col min="1012" max="1012" width="9.6640625" style="139" customWidth="1"/>
    <col min="1013" max="1014" width="8.83203125" style="139"/>
    <col min="1015" max="1015" width="14.6640625" style="139" bestFit="1" customWidth="1"/>
    <col min="1016" max="1016" width="13.5" style="139" bestFit="1" customWidth="1"/>
    <col min="1017" max="1266" width="8.83203125" style="139"/>
    <col min="1267" max="1267" width="7.1640625" style="139" customWidth="1"/>
    <col min="1268" max="1268" width="9.6640625" style="139" customWidth="1"/>
    <col min="1269" max="1270" width="8.83203125" style="139"/>
    <col min="1271" max="1271" width="14.6640625" style="139" bestFit="1" customWidth="1"/>
    <col min="1272" max="1272" width="13.5" style="139" bestFit="1" customWidth="1"/>
    <col min="1273" max="1522" width="8.83203125" style="139"/>
    <col min="1523" max="1523" width="7.1640625" style="139" customWidth="1"/>
    <col min="1524" max="1524" width="9.6640625" style="139" customWidth="1"/>
    <col min="1525" max="1526" width="8.83203125" style="139"/>
    <col min="1527" max="1527" width="14.6640625" style="139" bestFit="1" customWidth="1"/>
    <col min="1528" max="1528" width="13.5" style="139" bestFit="1" customWidth="1"/>
    <col min="1529" max="1778" width="8.83203125" style="139"/>
    <col min="1779" max="1779" width="7.1640625" style="139" customWidth="1"/>
    <col min="1780" max="1780" width="9.6640625" style="139" customWidth="1"/>
    <col min="1781" max="1782" width="8.83203125" style="139"/>
    <col min="1783" max="1783" width="14.6640625" style="139" bestFit="1" customWidth="1"/>
    <col min="1784" max="1784" width="13.5" style="139" bestFit="1" customWidth="1"/>
    <col min="1785" max="2034" width="8.83203125" style="139"/>
    <col min="2035" max="2035" width="7.1640625" style="139" customWidth="1"/>
    <col min="2036" max="2036" width="9.6640625" style="139" customWidth="1"/>
    <col min="2037" max="2038" width="8.83203125" style="139"/>
    <col min="2039" max="2039" width="14.6640625" style="139" bestFit="1" customWidth="1"/>
    <col min="2040" max="2040" width="13.5" style="139" bestFit="1" customWidth="1"/>
    <col min="2041" max="2290" width="8.83203125" style="139"/>
    <col min="2291" max="2291" width="7.1640625" style="139" customWidth="1"/>
    <col min="2292" max="2292" width="9.6640625" style="139" customWidth="1"/>
    <col min="2293" max="2294" width="8.83203125" style="139"/>
    <col min="2295" max="2295" width="14.6640625" style="139" bestFit="1" customWidth="1"/>
    <col min="2296" max="2296" width="13.5" style="139" bestFit="1" customWidth="1"/>
    <col min="2297" max="2546" width="8.83203125" style="139"/>
    <col min="2547" max="2547" width="7.1640625" style="139" customWidth="1"/>
    <col min="2548" max="2548" width="9.6640625" style="139" customWidth="1"/>
    <col min="2549" max="2550" width="8.83203125" style="139"/>
    <col min="2551" max="2551" width="14.6640625" style="139" bestFit="1" customWidth="1"/>
    <col min="2552" max="2552" width="13.5" style="139" bestFit="1" customWidth="1"/>
    <col min="2553" max="2802" width="8.83203125" style="139"/>
    <col min="2803" max="2803" width="7.1640625" style="139" customWidth="1"/>
    <col min="2804" max="2804" width="9.6640625" style="139" customWidth="1"/>
    <col min="2805" max="2806" width="8.83203125" style="139"/>
    <col min="2807" max="2807" width="14.6640625" style="139" bestFit="1" customWidth="1"/>
    <col min="2808" max="2808" width="13.5" style="139" bestFit="1" customWidth="1"/>
    <col min="2809" max="3058" width="8.83203125" style="139"/>
    <col min="3059" max="3059" width="7.1640625" style="139" customWidth="1"/>
    <col min="3060" max="3060" width="9.6640625" style="139" customWidth="1"/>
    <col min="3061" max="3062" width="8.83203125" style="139"/>
    <col min="3063" max="3063" width="14.6640625" style="139" bestFit="1" customWidth="1"/>
    <col min="3064" max="3064" width="13.5" style="139" bestFit="1" customWidth="1"/>
    <col min="3065" max="3314" width="8.83203125" style="139"/>
    <col min="3315" max="3315" width="7.1640625" style="139" customWidth="1"/>
    <col min="3316" max="3316" width="9.6640625" style="139" customWidth="1"/>
    <col min="3317" max="3318" width="8.83203125" style="139"/>
    <col min="3319" max="3319" width="14.6640625" style="139" bestFit="1" customWidth="1"/>
    <col min="3320" max="3320" width="13.5" style="139" bestFit="1" customWidth="1"/>
    <col min="3321" max="3570" width="8.83203125" style="139"/>
    <col min="3571" max="3571" width="7.1640625" style="139" customWidth="1"/>
    <col min="3572" max="3572" width="9.6640625" style="139" customWidth="1"/>
    <col min="3573" max="3574" width="8.83203125" style="139"/>
    <col min="3575" max="3575" width="14.6640625" style="139" bestFit="1" customWidth="1"/>
    <col min="3576" max="3576" width="13.5" style="139" bestFit="1" customWidth="1"/>
    <col min="3577" max="3826" width="8.83203125" style="139"/>
    <col min="3827" max="3827" width="7.1640625" style="139" customWidth="1"/>
    <col min="3828" max="3828" width="9.6640625" style="139" customWidth="1"/>
    <col min="3829" max="3830" width="8.83203125" style="139"/>
    <col min="3831" max="3831" width="14.6640625" style="139" bestFit="1" customWidth="1"/>
    <col min="3832" max="3832" width="13.5" style="139" bestFit="1" customWidth="1"/>
    <col min="3833" max="4082" width="8.83203125" style="139"/>
    <col min="4083" max="4083" width="7.1640625" style="139" customWidth="1"/>
    <col min="4084" max="4084" width="9.6640625" style="139" customWidth="1"/>
    <col min="4085" max="4086" width="8.83203125" style="139"/>
    <col min="4087" max="4087" width="14.6640625" style="139" bestFit="1" customWidth="1"/>
    <col min="4088" max="4088" width="13.5" style="139" bestFit="1" customWidth="1"/>
    <col min="4089" max="4338" width="8.83203125" style="139"/>
    <col min="4339" max="4339" width="7.1640625" style="139" customWidth="1"/>
    <col min="4340" max="4340" width="9.6640625" style="139" customWidth="1"/>
    <col min="4341" max="4342" width="8.83203125" style="139"/>
    <col min="4343" max="4343" width="14.6640625" style="139" bestFit="1" customWidth="1"/>
    <col min="4344" max="4344" width="13.5" style="139" bestFit="1" customWidth="1"/>
    <col min="4345" max="4594" width="8.83203125" style="139"/>
    <col min="4595" max="4595" width="7.1640625" style="139" customWidth="1"/>
    <col min="4596" max="4596" width="9.6640625" style="139" customWidth="1"/>
    <col min="4597" max="4598" width="8.83203125" style="139"/>
    <col min="4599" max="4599" width="14.6640625" style="139" bestFit="1" customWidth="1"/>
    <col min="4600" max="4600" width="13.5" style="139" bestFit="1" customWidth="1"/>
    <col min="4601" max="4850" width="8.83203125" style="139"/>
    <col min="4851" max="4851" width="7.1640625" style="139" customWidth="1"/>
    <col min="4852" max="4852" width="9.6640625" style="139" customWidth="1"/>
    <col min="4853" max="4854" width="8.83203125" style="139"/>
    <col min="4855" max="4855" width="14.6640625" style="139" bestFit="1" customWidth="1"/>
    <col min="4856" max="4856" width="13.5" style="139" bestFit="1" customWidth="1"/>
    <col min="4857" max="5106" width="8.83203125" style="139"/>
    <col min="5107" max="5107" width="7.1640625" style="139" customWidth="1"/>
    <col min="5108" max="5108" width="9.6640625" style="139" customWidth="1"/>
    <col min="5109" max="5110" width="8.83203125" style="139"/>
    <col min="5111" max="5111" width="14.6640625" style="139" bestFit="1" customWidth="1"/>
    <col min="5112" max="5112" width="13.5" style="139" bestFit="1" customWidth="1"/>
    <col min="5113" max="5362" width="8.83203125" style="139"/>
    <col min="5363" max="5363" width="7.1640625" style="139" customWidth="1"/>
    <col min="5364" max="5364" width="9.6640625" style="139" customWidth="1"/>
    <col min="5365" max="5366" width="8.83203125" style="139"/>
    <col min="5367" max="5367" width="14.6640625" style="139" bestFit="1" customWidth="1"/>
    <col min="5368" max="5368" width="13.5" style="139" bestFit="1" customWidth="1"/>
    <col min="5369" max="5618" width="8.83203125" style="139"/>
    <col min="5619" max="5619" width="7.1640625" style="139" customWidth="1"/>
    <col min="5620" max="5620" width="9.6640625" style="139" customWidth="1"/>
    <col min="5621" max="5622" width="8.83203125" style="139"/>
    <col min="5623" max="5623" width="14.6640625" style="139" bestFit="1" customWidth="1"/>
    <col min="5624" max="5624" width="13.5" style="139" bestFit="1" customWidth="1"/>
    <col min="5625" max="5874" width="8.83203125" style="139"/>
    <col min="5875" max="5875" width="7.1640625" style="139" customWidth="1"/>
    <col min="5876" max="5876" width="9.6640625" style="139" customWidth="1"/>
    <col min="5877" max="5878" width="8.83203125" style="139"/>
    <col min="5879" max="5879" width="14.6640625" style="139" bestFit="1" customWidth="1"/>
    <col min="5880" max="5880" width="13.5" style="139" bestFit="1" customWidth="1"/>
    <col min="5881" max="6130" width="8.83203125" style="139"/>
    <col min="6131" max="6131" width="7.1640625" style="139" customWidth="1"/>
    <col min="6132" max="6132" width="9.6640625" style="139" customWidth="1"/>
    <col min="6133" max="6134" width="8.83203125" style="139"/>
    <col min="6135" max="6135" width="14.6640625" style="139" bestFit="1" customWidth="1"/>
    <col min="6136" max="6136" width="13.5" style="139" bestFit="1" customWidth="1"/>
    <col min="6137" max="6386" width="8.83203125" style="139"/>
    <col min="6387" max="6387" width="7.1640625" style="139" customWidth="1"/>
    <col min="6388" max="6388" width="9.6640625" style="139" customWidth="1"/>
    <col min="6389" max="6390" width="8.83203125" style="139"/>
    <col min="6391" max="6391" width="14.6640625" style="139" bestFit="1" customWidth="1"/>
    <col min="6392" max="6392" width="13.5" style="139" bestFit="1" customWidth="1"/>
    <col min="6393" max="6642" width="8.83203125" style="139"/>
    <col min="6643" max="6643" width="7.1640625" style="139" customWidth="1"/>
    <col min="6644" max="6644" width="9.6640625" style="139" customWidth="1"/>
    <col min="6645" max="6646" width="8.83203125" style="139"/>
    <col min="6647" max="6647" width="14.6640625" style="139" bestFit="1" customWidth="1"/>
    <col min="6648" max="6648" width="13.5" style="139" bestFit="1" customWidth="1"/>
    <col min="6649" max="6898" width="8.83203125" style="139"/>
    <col min="6899" max="6899" width="7.1640625" style="139" customWidth="1"/>
    <col min="6900" max="6900" width="9.6640625" style="139" customWidth="1"/>
    <col min="6901" max="6902" width="8.83203125" style="139"/>
    <col min="6903" max="6903" width="14.6640625" style="139" bestFit="1" customWidth="1"/>
    <col min="6904" max="6904" width="13.5" style="139" bestFit="1" customWidth="1"/>
    <col min="6905" max="7154" width="8.83203125" style="139"/>
    <col min="7155" max="7155" width="7.1640625" style="139" customWidth="1"/>
    <col min="7156" max="7156" width="9.6640625" style="139" customWidth="1"/>
    <col min="7157" max="7158" width="8.83203125" style="139"/>
    <col min="7159" max="7159" width="14.6640625" style="139" bestFit="1" customWidth="1"/>
    <col min="7160" max="7160" width="13.5" style="139" bestFit="1" customWidth="1"/>
    <col min="7161" max="7410" width="8.83203125" style="139"/>
    <col min="7411" max="7411" width="7.1640625" style="139" customWidth="1"/>
    <col min="7412" max="7412" width="9.6640625" style="139" customWidth="1"/>
    <col min="7413" max="7414" width="8.83203125" style="139"/>
    <col min="7415" max="7415" width="14.6640625" style="139" bestFit="1" customWidth="1"/>
    <col min="7416" max="7416" width="13.5" style="139" bestFit="1" customWidth="1"/>
    <col min="7417" max="7666" width="8.83203125" style="139"/>
    <col min="7667" max="7667" width="7.1640625" style="139" customWidth="1"/>
    <col min="7668" max="7668" width="9.6640625" style="139" customWidth="1"/>
    <col min="7669" max="7670" width="8.83203125" style="139"/>
    <col min="7671" max="7671" width="14.6640625" style="139" bestFit="1" customWidth="1"/>
    <col min="7672" max="7672" width="13.5" style="139" bestFit="1" customWidth="1"/>
    <col min="7673" max="7922" width="8.83203125" style="139"/>
    <col min="7923" max="7923" width="7.1640625" style="139" customWidth="1"/>
    <col min="7924" max="7924" width="9.6640625" style="139" customWidth="1"/>
    <col min="7925" max="7926" width="8.83203125" style="139"/>
    <col min="7927" max="7927" width="14.6640625" style="139" bestFit="1" customWidth="1"/>
    <col min="7928" max="7928" width="13.5" style="139" bestFit="1" customWidth="1"/>
    <col min="7929" max="8178" width="8.83203125" style="139"/>
    <col min="8179" max="8179" width="7.1640625" style="139" customWidth="1"/>
    <col min="8180" max="8180" width="9.6640625" style="139" customWidth="1"/>
    <col min="8181" max="8182" width="8.83203125" style="139"/>
    <col min="8183" max="8183" width="14.6640625" style="139" bestFit="1" customWidth="1"/>
    <col min="8184" max="8184" width="13.5" style="139" bestFit="1" customWidth="1"/>
    <col min="8185" max="8434" width="8.83203125" style="139"/>
    <col min="8435" max="8435" width="7.1640625" style="139" customWidth="1"/>
    <col min="8436" max="8436" width="9.6640625" style="139" customWidth="1"/>
    <col min="8437" max="8438" width="8.83203125" style="139"/>
    <col min="8439" max="8439" width="14.6640625" style="139" bestFit="1" customWidth="1"/>
    <col min="8440" max="8440" width="13.5" style="139" bestFit="1" customWidth="1"/>
    <col min="8441" max="8690" width="8.83203125" style="139"/>
    <col min="8691" max="8691" width="7.1640625" style="139" customWidth="1"/>
    <col min="8692" max="8692" width="9.6640625" style="139" customWidth="1"/>
    <col min="8693" max="8694" width="8.83203125" style="139"/>
    <col min="8695" max="8695" width="14.6640625" style="139" bestFit="1" customWidth="1"/>
    <col min="8696" max="8696" width="13.5" style="139" bestFit="1" customWidth="1"/>
    <col min="8697" max="8946" width="8.83203125" style="139"/>
    <col min="8947" max="8947" width="7.1640625" style="139" customWidth="1"/>
    <col min="8948" max="8948" width="9.6640625" style="139" customWidth="1"/>
    <col min="8949" max="8950" width="8.83203125" style="139"/>
    <col min="8951" max="8951" width="14.6640625" style="139" bestFit="1" customWidth="1"/>
    <col min="8952" max="8952" width="13.5" style="139" bestFit="1" customWidth="1"/>
    <col min="8953" max="9202" width="8.83203125" style="139"/>
    <col min="9203" max="9203" width="7.1640625" style="139" customWidth="1"/>
    <col min="9204" max="9204" width="9.6640625" style="139" customWidth="1"/>
    <col min="9205" max="9206" width="8.83203125" style="139"/>
    <col min="9207" max="9207" width="14.6640625" style="139" bestFit="1" customWidth="1"/>
    <col min="9208" max="9208" width="13.5" style="139" bestFit="1" customWidth="1"/>
    <col min="9209" max="9458" width="8.83203125" style="139"/>
    <col min="9459" max="9459" width="7.1640625" style="139" customWidth="1"/>
    <col min="9460" max="9460" width="9.6640625" style="139" customWidth="1"/>
    <col min="9461" max="9462" width="8.83203125" style="139"/>
    <col min="9463" max="9463" width="14.6640625" style="139" bestFit="1" customWidth="1"/>
    <col min="9464" max="9464" width="13.5" style="139" bestFit="1" customWidth="1"/>
    <col min="9465" max="9714" width="8.83203125" style="139"/>
    <col min="9715" max="9715" width="7.1640625" style="139" customWidth="1"/>
    <col min="9716" max="9716" width="9.6640625" style="139" customWidth="1"/>
    <col min="9717" max="9718" width="8.83203125" style="139"/>
    <col min="9719" max="9719" width="14.6640625" style="139" bestFit="1" customWidth="1"/>
    <col min="9720" max="9720" width="13.5" style="139" bestFit="1" customWidth="1"/>
    <col min="9721" max="9970" width="8.83203125" style="139"/>
    <col min="9971" max="9971" width="7.1640625" style="139" customWidth="1"/>
    <col min="9972" max="9972" width="9.6640625" style="139" customWidth="1"/>
    <col min="9973" max="9974" width="8.83203125" style="139"/>
    <col min="9975" max="9975" width="14.6640625" style="139" bestFit="1" customWidth="1"/>
    <col min="9976" max="9976" width="13.5" style="139" bestFit="1" customWidth="1"/>
    <col min="9977" max="10226" width="8.83203125" style="139"/>
    <col min="10227" max="10227" width="7.1640625" style="139" customWidth="1"/>
    <col min="10228" max="10228" width="9.6640625" style="139" customWidth="1"/>
    <col min="10229" max="10230" width="8.83203125" style="139"/>
    <col min="10231" max="10231" width="14.6640625" style="139" bestFit="1" customWidth="1"/>
    <col min="10232" max="10232" width="13.5" style="139" bestFit="1" customWidth="1"/>
    <col min="10233" max="10482" width="8.83203125" style="139"/>
    <col min="10483" max="10483" width="7.1640625" style="139" customWidth="1"/>
    <col min="10484" max="10484" width="9.6640625" style="139" customWidth="1"/>
    <col min="10485" max="10486" width="8.83203125" style="139"/>
    <col min="10487" max="10487" width="14.6640625" style="139" bestFit="1" customWidth="1"/>
    <col min="10488" max="10488" width="13.5" style="139" bestFit="1" customWidth="1"/>
    <col min="10489" max="10738" width="8.83203125" style="139"/>
    <col min="10739" max="10739" width="7.1640625" style="139" customWidth="1"/>
    <col min="10740" max="10740" width="9.6640625" style="139" customWidth="1"/>
    <col min="10741" max="10742" width="8.83203125" style="139"/>
    <col min="10743" max="10743" width="14.6640625" style="139" bestFit="1" customWidth="1"/>
    <col min="10744" max="10744" width="13.5" style="139" bestFit="1" customWidth="1"/>
    <col min="10745" max="10994" width="8.83203125" style="139"/>
    <col min="10995" max="10995" width="7.1640625" style="139" customWidth="1"/>
    <col min="10996" max="10996" width="9.6640625" style="139" customWidth="1"/>
    <col min="10997" max="10998" width="8.83203125" style="139"/>
    <col min="10999" max="10999" width="14.6640625" style="139" bestFit="1" customWidth="1"/>
    <col min="11000" max="11000" width="13.5" style="139" bestFit="1" customWidth="1"/>
    <col min="11001" max="11250" width="8.83203125" style="139"/>
    <col min="11251" max="11251" width="7.1640625" style="139" customWidth="1"/>
    <col min="11252" max="11252" width="9.6640625" style="139" customWidth="1"/>
    <col min="11253" max="11254" width="8.83203125" style="139"/>
    <col min="11255" max="11255" width="14.6640625" style="139" bestFit="1" customWidth="1"/>
    <col min="11256" max="11256" width="13.5" style="139" bestFit="1" customWidth="1"/>
    <col min="11257" max="11506" width="8.83203125" style="139"/>
    <col min="11507" max="11507" width="7.1640625" style="139" customWidth="1"/>
    <col min="11508" max="11508" width="9.6640625" style="139" customWidth="1"/>
    <col min="11509" max="11510" width="8.83203125" style="139"/>
    <col min="11511" max="11511" width="14.6640625" style="139" bestFit="1" customWidth="1"/>
    <col min="11512" max="11512" width="13.5" style="139" bestFit="1" customWidth="1"/>
    <col min="11513" max="11762" width="8.83203125" style="139"/>
    <col min="11763" max="11763" width="7.1640625" style="139" customWidth="1"/>
    <col min="11764" max="11764" width="9.6640625" style="139" customWidth="1"/>
    <col min="11765" max="11766" width="8.83203125" style="139"/>
    <col min="11767" max="11767" width="14.6640625" style="139" bestFit="1" customWidth="1"/>
    <col min="11768" max="11768" width="13.5" style="139" bestFit="1" customWidth="1"/>
    <col min="11769" max="12018" width="8.83203125" style="139"/>
    <col min="12019" max="12019" width="7.1640625" style="139" customWidth="1"/>
    <col min="12020" max="12020" width="9.6640625" style="139" customWidth="1"/>
    <col min="12021" max="12022" width="8.83203125" style="139"/>
    <col min="12023" max="12023" width="14.6640625" style="139" bestFit="1" customWidth="1"/>
    <col min="12024" max="12024" width="13.5" style="139" bestFit="1" customWidth="1"/>
    <col min="12025" max="12274" width="8.83203125" style="139"/>
    <col min="12275" max="12275" width="7.1640625" style="139" customWidth="1"/>
    <col min="12276" max="12276" width="9.6640625" style="139" customWidth="1"/>
    <col min="12277" max="12278" width="8.83203125" style="139"/>
    <col min="12279" max="12279" width="14.6640625" style="139" bestFit="1" customWidth="1"/>
    <col min="12280" max="12280" width="13.5" style="139" bestFit="1" customWidth="1"/>
    <col min="12281" max="12530" width="8.83203125" style="139"/>
    <col min="12531" max="12531" width="7.1640625" style="139" customWidth="1"/>
    <col min="12532" max="12532" width="9.6640625" style="139" customWidth="1"/>
    <col min="12533" max="12534" width="8.83203125" style="139"/>
    <col min="12535" max="12535" width="14.6640625" style="139" bestFit="1" customWidth="1"/>
    <col min="12536" max="12536" width="13.5" style="139" bestFit="1" customWidth="1"/>
    <col min="12537" max="12786" width="8.83203125" style="139"/>
    <col min="12787" max="12787" width="7.1640625" style="139" customWidth="1"/>
    <col min="12788" max="12788" width="9.6640625" style="139" customWidth="1"/>
    <col min="12789" max="12790" width="8.83203125" style="139"/>
    <col min="12791" max="12791" width="14.6640625" style="139" bestFit="1" customWidth="1"/>
    <col min="12792" max="12792" width="13.5" style="139" bestFit="1" customWidth="1"/>
    <col min="12793" max="13042" width="8.83203125" style="139"/>
    <col min="13043" max="13043" width="7.1640625" style="139" customWidth="1"/>
    <col min="13044" max="13044" width="9.6640625" style="139" customWidth="1"/>
    <col min="13045" max="13046" width="8.83203125" style="139"/>
    <col min="13047" max="13047" width="14.6640625" style="139" bestFit="1" customWidth="1"/>
    <col min="13048" max="13048" width="13.5" style="139" bestFit="1" customWidth="1"/>
    <col min="13049" max="13298" width="8.83203125" style="139"/>
    <col min="13299" max="13299" width="7.1640625" style="139" customWidth="1"/>
    <col min="13300" max="13300" width="9.6640625" style="139" customWidth="1"/>
    <col min="13301" max="13302" width="8.83203125" style="139"/>
    <col min="13303" max="13303" width="14.6640625" style="139" bestFit="1" customWidth="1"/>
    <col min="13304" max="13304" width="13.5" style="139" bestFit="1" customWidth="1"/>
    <col min="13305" max="13554" width="8.83203125" style="139"/>
    <col min="13555" max="13555" width="7.1640625" style="139" customWidth="1"/>
    <col min="13556" max="13556" width="9.6640625" style="139" customWidth="1"/>
    <col min="13557" max="13558" width="8.83203125" style="139"/>
    <col min="13559" max="13559" width="14.6640625" style="139" bestFit="1" customWidth="1"/>
    <col min="13560" max="13560" width="13.5" style="139" bestFit="1" customWidth="1"/>
    <col min="13561" max="13810" width="8.83203125" style="139"/>
    <col min="13811" max="13811" width="7.1640625" style="139" customWidth="1"/>
    <col min="13812" max="13812" width="9.6640625" style="139" customWidth="1"/>
    <col min="13813" max="13814" width="8.83203125" style="139"/>
    <col min="13815" max="13815" width="14.6640625" style="139" bestFit="1" customWidth="1"/>
    <col min="13816" max="13816" width="13.5" style="139" bestFit="1" customWidth="1"/>
    <col min="13817" max="14066" width="8.83203125" style="139"/>
    <col min="14067" max="14067" width="7.1640625" style="139" customWidth="1"/>
    <col min="14068" max="14068" width="9.6640625" style="139" customWidth="1"/>
    <col min="14069" max="14070" width="8.83203125" style="139"/>
    <col min="14071" max="14071" width="14.6640625" style="139" bestFit="1" customWidth="1"/>
    <col min="14072" max="14072" width="13.5" style="139" bestFit="1" customWidth="1"/>
    <col min="14073" max="14322" width="8.83203125" style="139"/>
    <col min="14323" max="14323" width="7.1640625" style="139" customWidth="1"/>
    <col min="14324" max="14324" width="9.6640625" style="139" customWidth="1"/>
    <col min="14325" max="14326" width="8.83203125" style="139"/>
    <col min="14327" max="14327" width="14.6640625" style="139" bestFit="1" customWidth="1"/>
    <col min="14328" max="14328" width="13.5" style="139" bestFit="1" customWidth="1"/>
    <col min="14329" max="14578" width="8.83203125" style="139"/>
    <col min="14579" max="14579" width="7.1640625" style="139" customWidth="1"/>
    <col min="14580" max="14580" width="9.6640625" style="139" customWidth="1"/>
    <col min="14581" max="14582" width="8.83203125" style="139"/>
    <col min="14583" max="14583" width="14.6640625" style="139" bestFit="1" customWidth="1"/>
    <col min="14584" max="14584" width="13.5" style="139" bestFit="1" customWidth="1"/>
    <col min="14585" max="14834" width="8.83203125" style="139"/>
    <col min="14835" max="14835" width="7.1640625" style="139" customWidth="1"/>
    <col min="14836" max="14836" width="9.6640625" style="139" customWidth="1"/>
    <col min="14837" max="14838" width="8.83203125" style="139"/>
    <col min="14839" max="14839" width="14.6640625" style="139" bestFit="1" customWidth="1"/>
    <col min="14840" max="14840" width="13.5" style="139" bestFit="1" customWidth="1"/>
    <col min="14841" max="15090" width="8.83203125" style="139"/>
    <col min="15091" max="15091" width="7.1640625" style="139" customWidth="1"/>
    <col min="15092" max="15092" width="9.6640625" style="139" customWidth="1"/>
    <col min="15093" max="15094" width="8.83203125" style="139"/>
    <col min="15095" max="15095" width="14.6640625" style="139" bestFit="1" customWidth="1"/>
    <col min="15096" max="15096" width="13.5" style="139" bestFit="1" customWidth="1"/>
    <col min="15097" max="15346" width="8.83203125" style="139"/>
    <col min="15347" max="15347" width="7.1640625" style="139" customWidth="1"/>
    <col min="15348" max="15348" width="9.6640625" style="139" customWidth="1"/>
    <col min="15349" max="15350" width="8.83203125" style="139"/>
    <col min="15351" max="15351" width="14.6640625" style="139" bestFit="1" customWidth="1"/>
    <col min="15352" max="15352" width="13.5" style="139" bestFit="1" customWidth="1"/>
    <col min="15353" max="15602" width="8.83203125" style="139"/>
    <col min="15603" max="15603" width="7.1640625" style="139" customWidth="1"/>
    <col min="15604" max="15604" width="9.6640625" style="139" customWidth="1"/>
    <col min="15605" max="15606" width="8.83203125" style="139"/>
    <col min="15607" max="15607" width="14.6640625" style="139" bestFit="1" customWidth="1"/>
    <col min="15608" max="15608" width="13.5" style="139" bestFit="1" customWidth="1"/>
    <col min="15609" max="15858" width="8.83203125" style="139"/>
    <col min="15859" max="15859" width="7.1640625" style="139" customWidth="1"/>
    <col min="15860" max="15860" width="9.6640625" style="139" customWidth="1"/>
    <col min="15861" max="15862" width="8.83203125" style="139"/>
    <col min="15863" max="15863" width="14.6640625" style="139" bestFit="1" customWidth="1"/>
    <col min="15864" max="15864" width="13.5" style="139" bestFit="1" customWidth="1"/>
    <col min="15865" max="16114" width="8.83203125" style="139"/>
    <col min="16115" max="16115" width="7.1640625" style="139" customWidth="1"/>
    <col min="16116" max="16116" width="9.6640625" style="139" customWidth="1"/>
    <col min="16117" max="16118" width="8.83203125" style="139"/>
    <col min="16119" max="16119" width="14.6640625" style="139" bestFit="1" customWidth="1"/>
    <col min="16120" max="16120" width="13.5" style="139" bestFit="1" customWidth="1"/>
    <col min="16121" max="16384" width="8.83203125" style="139"/>
  </cols>
  <sheetData>
    <row r="1" spans="2:11" ht="23">
      <c r="B1" s="138" t="s">
        <v>101</v>
      </c>
    </row>
    <row r="3" spans="2:11" ht="25">
      <c r="C3" s="252" t="s">
        <v>102</v>
      </c>
      <c r="D3" s="252"/>
      <c r="E3" s="252"/>
    </row>
    <row r="8" spans="2:11">
      <c r="H8" s="140" t="s">
        <v>103</v>
      </c>
      <c r="I8" s="140" t="s">
        <v>104</v>
      </c>
      <c r="K8" s="139" t="s">
        <v>129</v>
      </c>
    </row>
    <row r="9" spans="2:11">
      <c r="H9" s="140">
        <v>2500</v>
      </c>
      <c r="I9" s="156">
        <f t="shared" ref="I9:I16" si="0">K9/1000</f>
        <v>1.4754</v>
      </c>
      <c r="K9" s="139">
        <v>1475.4</v>
      </c>
    </row>
    <row r="10" spans="2:11">
      <c r="H10" s="140">
        <v>2400</v>
      </c>
      <c r="I10" s="156">
        <f t="shared" si="0"/>
        <v>1.4375</v>
      </c>
      <c r="K10" s="139">
        <v>1437.5</v>
      </c>
    </row>
    <row r="11" spans="2:11">
      <c r="H11" s="140">
        <v>2300</v>
      </c>
      <c r="I11" s="156">
        <f t="shared" si="0"/>
        <v>1.3976</v>
      </c>
      <c r="K11" s="139">
        <v>1397.6</v>
      </c>
    </row>
    <row r="12" spans="2:11">
      <c r="H12" s="140">
        <v>2200</v>
      </c>
      <c r="I12" s="156">
        <f t="shared" si="0"/>
        <v>1.3551</v>
      </c>
      <c r="K12" s="139">
        <v>1355.1</v>
      </c>
    </row>
    <row r="13" spans="2:11">
      <c r="H13" s="140">
        <v>2100</v>
      </c>
      <c r="I13" s="156">
        <f t="shared" si="0"/>
        <v>1.3099000000000001</v>
      </c>
      <c r="K13" s="139">
        <v>1309.9000000000001</v>
      </c>
    </row>
    <row r="14" spans="2:11">
      <c r="H14" s="140">
        <v>2000</v>
      </c>
      <c r="I14" s="156">
        <f t="shared" si="0"/>
        <v>1.2619</v>
      </c>
      <c r="K14" s="139">
        <v>1261.9000000000001</v>
      </c>
    </row>
    <row r="15" spans="2:11">
      <c r="H15" s="140">
        <v>1900</v>
      </c>
      <c r="I15" s="156">
        <f t="shared" si="0"/>
        <v>1.2121</v>
      </c>
      <c r="K15" s="139">
        <v>1212.0999999999999</v>
      </c>
    </row>
    <row r="16" spans="2:11">
      <c r="H16" s="140">
        <v>1800</v>
      </c>
      <c r="I16" s="156">
        <f t="shared" si="0"/>
        <v>1.1588000000000001</v>
      </c>
      <c r="K16" s="139">
        <v>1158.8</v>
      </c>
    </row>
    <row r="17" spans="8:11">
      <c r="H17" s="140">
        <v>1700</v>
      </c>
      <c r="I17" s="156">
        <f t="shared" ref="I17:I33" si="1">K17/1000</f>
        <v>1.1034999999999999</v>
      </c>
      <c r="K17" s="139">
        <v>1103.5</v>
      </c>
    </row>
    <row r="18" spans="8:11">
      <c r="H18" s="140">
        <v>1600</v>
      </c>
      <c r="I18" s="156">
        <f t="shared" si="1"/>
        <v>1.0454000000000001</v>
      </c>
      <c r="K18" s="139">
        <v>1045.4000000000001</v>
      </c>
    </row>
    <row r="19" spans="8:11">
      <c r="H19" s="140">
        <v>1500</v>
      </c>
      <c r="I19" s="156">
        <f t="shared" si="1"/>
        <v>0.98550000000000004</v>
      </c>
      <c r="K19" s="139">
        <v>985.5</v>
      </c>
    </row>
    <row r="20" spans="8:11">
      <c r="H20" s="140">
        <v>1400</v>
      </c>
      <c r="I20" s="156">
        <f t="shared" si="1"/>
        <v>0.9224</v>
      </c>
      <c r="K20" s="139">
        <v>922.4</v>
      </c>
    </row>
    <row r="21" spans="8:11">
      <c r="H21" s="140">
        <v>1300</v>
      </c>
      <c r="I21" s="156">
        <f t="shared" si="1"/>
        <v>0.85770000000000002</v>
      </c>
      <c r="K21" s="139">
        <v>857.7</v>
      </c>
    </row>
    <row r="22" spans="8:11">
      <c r="H22" s="140">
        <v>1200</v>
      </c>
      <c r="I22" s="156">
        <f t="shared" si="1"/>
        <v>0.7923</v>
      </c>
      <c r="K22" s="139">
        <v>792.3</v>
      </c>
    </row>
    <row r="23" spans="8:11">
      <c r="H23" s="140">
        <v>1100</v>
      </c>
      <c r="I23" s="156">
        <f t="shared" si="1"/>
        <v>0.72689999999999999</v>
      </c>
      <c r="K23" s="139">
        <v>726.9</v>
      </c>
    </row>
    <row r="24" spans="8:11">
      <c r="H24" s="140">
        <v>1000</v>
      </c>
      <c r="I24" s="156">
        <f t="shared" si="1"/>
        <v>0.66110000000000002</v>
      </c>
      <c r="K24" s="139">
        <v>661.1</v>
      </c>
    </row>
    <row r="25" spans="8:11">
      <c r="H25" s="140">
        <v>900</v>
      </c>
      <c r="I25" s="156">
        <f t="shared" si="1"/>
        <v>0.59529999999999994</v>
      </c>
      <c r="K25" s="139">
        <v>595.29999999999995</v>
      </c>
    </row>
    <row r="26" spans="8:11">
      <c r="H26" s="140">
        <v>800</v>
      </c>
      <c r="I26" s="156">
        <f t="shared" si="1"/>
        <v>0.52970000000000006</v>
      </c>
      <c r="K26" s="139">
        <v>529.70000000000005</v>
      </c>
    </row>
    <row r="27" spans="8:11">
      <c r="H27" s="140">
        <v>700</v>
      </c>
      <c r="I27" s="156">
        <f t="shared" si="1"/>
        <v>0.4632</v>
      </c>
      <c r="K27" s="139">
        <v>463.2</v>
      </c>
    </row>
    <row r="28" spans="8:11">
      <c r="H28" s="140">
        <v>600</v>
      </c>
      <c r="I28" s="156">
        <f t="shared" si="1"/>
        <v>0.39800000000000002</v>
      </c>
      <c r="K28" s="139">
        <v>398</v>
      </c>
    </row>
    <row r="29" spans="8:11">
      <c r="H29" s="140">
        <v>500</v>
      </c>
      <c r="I29" s="156">
        <f t="shared" si="1"/>
        <v>0.33210000000000001</v>
      </c>
      <c r="K29" s="139">
        <v>332.1</v>
      </c>
    </row>
    <row r="30" spans="8:11">
      <c r="H30" s="140">
        <v>400</v>
      </c>
      <c r="I30" s="156">
        <f t="shared" si="1"/>
        <v>0.26619999999999999</v>
      </c>
      <c r="K30" s="139">
        <v>266.2</v>
      </c>
    </row>
    <row r="31" spans="8:11">
      <c r="H31" s="140">
        <v>300</v>
      </c>
      <c r="I31" s="156">
        <f t="shared" si="1"/>
        <v>0.19980000000000001</v>
      </c>
      <c r="K31" s="139">
        <v>199.8</v>
      </c>
    </row>
    <row r="32" spans="8:11">
      <c r="H32" s="140">
        <v>200</v>
      </c>
      <c r="I32" s="156">
        <f t="shared" si="1"/>
        <v>0.13419999999999999</v>
      </c>
      <c r="K32" s="139">
        <v>134.19999999999999</v>
      </c>
    </row>
    <row r="33" spans="8:11">
      <c r="H33" s="140">
        <v>150</v>
      </c>
      <c r="I33" s="156">
        <f t="shared" si="1"/>
        <v>0.1007</v>
      </c>
      <c r="K33" s="139">
        <v>100.7</v>
      </c>
    </row>
    <row r="34" spans="8:11">
      <c r="H34" s="140">
        <v>0</v>
      </c>
      <c r="I34" s="156"/>
    </row>
    <row r="35" spans="8:11">
      <c r="H35" s="154"/>
      <c r="I35" s="154"/>
    </row>
    <row r="36" spans="8:11">
      <c r="H36" s="154"/>
      <c r="I36" s="154"/>
    </row>
    <row r="37" spans="8:11">
      <c r="H37" s="154"/>
      <c r="I37" s="154"/>
    </row>
    <row r="38" spans="8:11">
      <c r="H38" s="154"/>
      <c r="I38" s="154"/>
    </row>
    <row r="39" spans="8:11">
      <c r="H39" s="154"/>
      <c r="I39" s="154"/>
    </row>
    <row r="40" spans="8:11">
      <c r="H40" s="154"/>
      <c r="I40" s="154"/>
    </row>
  </sheetData>
  <mergeCells count="1">
    <mergeCell ref="C3:E3"/>
  </mergeCells>
  <phoneticPr fontId="29"/>
  <pageMargins left="0.7" right="0.7" top="0.75" bottom="0.75" header="0.3" footer="0.3"/>
  <pageSetup paperSize="9" orientation="portrait" horizontalDpi="4294967293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表紙</vt:lpstr>
      <vt:lpstr>試験結果</vt:lpstr>
      <vt:lpstr>試験結果偏向用</vt:lpstr>
      <vt:lpstr>Fig-1</vt:lpstr>
      <vt:lpstr>Fig-2</vt:lpstr>
      <vt:lpstr>Fig-3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erina</dc:creator>
  <cp:lastModifiedBy>Kanatsuki Shunsuke</cp:lastModifiedBy>
  <cp:lastPrinted>2015-02-23T08:16:38Z</cp:lastPrinted>
  <dcterms:created xsi:type="dcterms:W3CDTF">1997-01-08T22:48:59Z</dcterms:created>
  <dcterms:modified xsi:type="dcterms:W3CDTF">2017-01-25T09:06:21Z</dcterms:modified>
</cp:coreProperties>
</file>